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480" yWindow="105" windowWidth="19425" windowHeight="11025"/>
  </bookViews>
  <sheets>
    <sheet name="дод 1" sheetId="1" r:id="rId1"/>
    <sheet name="дод 2" sheetId="2" r:id="rId2"/>
  </sheets>
  <definedNames>
    <definedName name="_xlnm.Print_Titles" localSheetId="0">'дод 1'!$A:$C</definedName>
    <definedName name="_xlnm.Print_Area" localSheetId="1">'дод 2'!$A$1:$G$45</definedName>
  </definedNames>
  <calcPr calcId="125725"/>
</workbook>
</file>

<file path=xl/calcChain.xml><?xml version="1.0" encoding="utf-8"?>
<calcChain xmlns="http://schemas.openxmlformats.org/spreadsheetml/2006/main">
  <c r="D58" i="1"/>
  <c r="F13"/>
  <c r="E62" l="1"/>
  <c r="F62"/>
  <c r="D62"/>
  <c r="G63"/>
  <c r="F13" i="2" l="1"/>
  <c r="D35"/>
  <c r="D34" s="1"/>
  <c r="D33" s="1"/>
  <c r="F35"/>
  <c r="F34" s="1"/>
  <c r="F33" s="1"/>
  <c r="G37"/>
  <c r="F19"/>
  <c r="G66" i="1" l="1"/>
  <c r="E55"/>
  <c r="D55"/>
  <c r="G54"/>
  <c r="F44"/>
  <c r="G31"/>
  <c r="G18" i="2"/>
  <c r="G72" i="1" l="1"/>
  <c r="G73"/>
  <c r="G74"/>
  <c r="G17"/>
  <c r="E38" i="2"/>
  <c r="F38"/>
  <c r="D38"/>
  <c r="G28"/>
  <c r="G29"/>
  <c r="G30"/>
  <c r="G31"/>
  <c r="G32"/>
  <c r="G33"/>
  <c r="G34"/>
  <c r="G35"/>
  <c r="G36"/>
  <c r="G67" i="1"/>
  <c r="G65"/>
  <c r="D21"/>
  <c r="F19"/>
  <c r="G20"/>
  <c r="E48"/>
  <c r="F48"/>
  <c r="D48"/>
  <c r="G40"/>
  <c r="E13"/>
  <c r="D13"/>
  <c r="G48" l="1"/>
  <c r="E23" i="2"/>
  <c r="F23"/>
  <c r="D23"/>
  <c r="E26"/>
  <c r="F26"/>
  <c r="D26"/>
  <c r="F56" i="1" l="1"/>
  <c r="F55" l="1"/>
  <c r="G51"/>
  <c r="E39"/>
  <c r="F39"/>
  <c r="D39"/>
  <c r="G25"/>
  <c r="E60"/>
  <c r="F60"/>
  <c r="D60"/>
  <c r="E52"/>
  <c r="F52"/>
  <c r="F47" s="1"/>
  <c r="D52"/>
  <c r="D47" s="1"/>
  <c r="D43" s="1"/>
  <c r="F43" l="1"/>
  <c r="E47"/>
  <c r="E43" s="1"/>
  <c r="G14" i="2"/>
  <c r="G15"/>
  <c r="G24"/>
  <c r="G25"/>
  <c r="G43" i="1" l="1"/>
  <c r="E13" i="2"/>
  <c r="E12" s="1"/>
  <c r="E11" s="1"/>
  <c r="E17"/>
  <c r="E22"/>
  <c r="E16" s="1"/>
  <c r="E40" l="1"/>
  <c r="E41" s="1"/>
  <c r="F22"/>
  <c r="F16" s="1"/>
  <c r="F24" i="1"/>
  <c r="F23" s="1"/>
  <c r="D24"/>
  <c r="D22" i="2"/>
  <c r="D16" s="1"/>
  <c r="F17"/>
  <c r="D17"/>
  <c r="D13"/>
  <c r="D12" s="1"/>
  <c r="G17" l="1"/>
  <c r="G22"/>
  <c r="F12"/>
  <c r="G12" s="1"/>
  <c r="G13"/>
  <c r="G16"/>
  <c r="G23"/>
  <c r="D11"/>
  <c r="D40" s="1"/>
  <c r="D68" i="1" l="1"/>
  <c r="E24"/>
  <c r="E71" l="1"/>
  <c r="E68"/>
  <c r="F68"/>
  <c r="F71"/>
  <c r="E19"/>
  <c r="G19" s="1"/>
  <c r="E21"/>
  <c r="F21"/>
  <c r="F18" s="1"/>
  <c r="E12"/>
  <c r="G70"/>
  <c r="G69"/>
  <c r="G62"/>
  <c r="G64"/>
  <c r="G61"/>
  <c r="G26"/>
  <c r="E18" l="1"/>
  <c r="E59"/>
  <c r="E58"/>
  <c r="F58"/>
  <c r="G60"/>
  <c r="G13"/>
  <c r="F12"/>
  <c r="G30"/>
  <c r="G58" l="1"/>
  <c r="G12"/>
  <c r="G68"/>
  <c r="D71"/>
  <c r="G47"/>
  <c r="G50"/>
  <c r="G52"/>
  <c r="G53"/>
  <c r="G41"/>
  <c r="G42"/>
  <c r="G36"/>
  <c r="G35"/>
  <c r="G32"/>
  <c r="G33"/>
  <c r="G34"/>
  <c r="G29"/>
  <c r="G24"/>
  <c r="G21"/>
  <c r="G22"/>
  <c r="G16"/>
  <c r="G15"/>
  <c r="G14"/>
  <c r="D59" l="1"/>
  <c r="G71"/>
  <c r="F59"/>
  <c r="G59" s="1"/>
  <c r="D28" l="1"/>
  <c r="D23"/>
  <c r="D19"/>
  <c r="D18" s="1"/>
  <c r="D12"/>
  <c r="E23"/>
  <c r="G23" l="1"/>
  <c r="D41" i="2"/>
  <c r="G39" i="1"/>
  <c r="D27"/>
  <c r="D11" s="1"/>
  <c r="D75" s="1"/>
  <c r="D76" s="1"/>
  <c r="G18"/>
  <c r="F11" i="2"/>
  <c r="F40" s="1"/>
  <c r="F28" i="1"/>
  <c r="F27" s="1"/>
  <c r="F11" s="1"/>
  <c r="F75" s="1"/>
  <c r="F76" s="1"/>
  <c r="E28"/>
  <c r="E27" s="1"/>
  <c r="E11" s="1"/>
  <c r="E75" s="1"/>
  <c r="E76" s="1"/>
  <c r="G11" i="2" l="1"/>
  <c r="G28" i="1"/>
  <c r="G40" i="2" l="1"/>
  <c r="F41"/>
  <c r="G41" s="1"/>
  <c r="G27" i="1"/>
  <c r="G76" l="1"/>
  <c r="G11"/>
  <c r="G75" l="1"/>
</calcChain>
</file>

<file path=xl/sharedStrings.xml><?xml version="1.0" encoding="utf-8"?>
<sst xmlns="http://schemas.openxmlformats.org/spreadsheetml/2006/main" count="131" uniqueCount="110">
  <si>
    <t>ККД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</si>
  <si>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</si>
  <si>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</si>
  <si>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</si>
  <si>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</si>
  <si>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</si>
  <si>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</si>
  <si>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Внутрішні податки на товари та послуги  </t>
  </si>
  <si>
    <t>Єдиний податок  </t>
  </si>
  <si>
    <t>Єдиний податок з фізичних осіб </t>
  </si>
  <si>
    <t>Інші податки та збори </t>
  </si>
  <si>
    <t>Неподаткові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</si>
  <si>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</si>
  <si>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</si>
  <si>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</si>
  <si>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</si>
  <si>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</si>
  <si>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</si>
  <si>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Офіційні трансферти  </t>
  </si>
  <si>
    <t>Від органів державного управління  </t>
  </si>
  <si>
    <t>Всього без урахування трансферт</t>
  </si>
  <si>
    <t xml:space="preserve">Аналіз </t>
  </si>
  <si>
    <t>Доходи (загальний фонд)</t>
  </si>
  <si>
    <t>станом на 1 січня 2018 року</t>
  </si>
  <si>
    <t>Найменування</t>
  </si>
  <si>
    <t>РАЗОМ ПО ЗАГАЛЬНОМУ ФОНДУ</t>
  </si>
  <si>
    <t>Доходи (спеціальний фонд)</t>
  </si>
  <si>
    <t>Екологічний податок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</si>
  <si>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</si>
  <si>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</si>
  <si>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</si>
  <si>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</si>
  <si>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</si>
  <si>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</si>
  <si>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РАЗОМ ПО СПЕЦІАЛЬНОМУ ФОНДУ</t>
  </si>
  <si>
    <t>Дотації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</si>
  <si>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</si>
  <si>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</si>
  <si>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</si>
  <si>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</si>
  <si>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</si>
  <si>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</si>
  <si>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</si>
  <si>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та плата за використання інших природних ресурсів </t>
  </si>
  <si>
    <t>Рентна плата за користування надрами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</si>
  <si>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</si>
  <si>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</si>
  <si>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</si>
  <si>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</si>
  <si>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</si>
  <si>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</si>
  <si>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</si>
  <si>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</si>
  <si>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</si>
  <si>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</si>
  <si>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</si>
  <si>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</si>
  <si>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</si>
  <si>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</si>
  <si>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</si>
  <si>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</si>
  <si>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</si>
  <si>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</si>
  <si>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</si>
  <si>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</si>
  <si>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</si>
  <si>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Субвенція з місцевого бюджету на надання державної підтримки особам з особливими  освітніми потребами за рахунок відповідної субвенції з державного бюджету</t>
  </si>
  <si>
    <t>про виконання бюджету Вишнівської селищної територіальної громади по доходах</t>
  </si>
  <si>
    <t>(загальний фонд)</t>
  </si>
  <si>
    <t>План на вказаний період з урахуванням змін</t>
  </si>
  <si>
    <t xml:space="preserve">Факт </t>
  </si>
  <si>
    <t>План на рік з урахуванням змін</t>
  </si>
  <si>
    <t>(спеціальний фонд)</t>
  </si>
  <si>
    <t>Інші надходження</t>
  </si>
  <si>
    <t>ЗВІТ</t>
  </si>
  <si>
    <t>Інші неподаткові надходження</t>
  </si>
  <si>
    <t>Інші  надходження</t>
  </si>
  <si>
    <t>Грошові стягнення за шкоду,заподіяну порушенням законодавства про охорону навколишнього середовища внаслідок господарської та іншої діяльності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</si>
  <si>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</si>
  <si>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</si>
  <si>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Єдиний податок з юридичних осіб</t>
  </si>
  <si>
    <t>% виконання</t>
  </si>
  <si>
    <t xml:space="preserve">% виконання  </t>
  </si>
  <si>
    <t>Адміністративний збір за державну реєстрацію речових прав на нерухоме майно та їх обтяжень</t>
  </si>
  <si>
    <t>Податок на доходи фізичних осіб у вигляді мінімального податкового зобов'язання, що підлягає сплаті фізичними особами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</si>
  <si>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</si>
  <si>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Інші дотації з місцевого бюджету</t>
  </si>
  <si>
    <t>Офіційні трансферти</t>
  </si>
  <si>
    <t>Від органів державного управління</t>
  </si>
  <si>
    <t>Транспортний податок з фізичних осіб 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</si>
  <si>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</si>
  <si>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</si>
  <si>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</si>
  <si>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</si>
  <si>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</si>
  <si>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грн.</t>
  </si>
  <si>
    <t>Адміністративні штрафи та інші санкції</t>
  </si>
  <si>
    <t>Доходи від власності та підприємницької діяльності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</si>
  <si>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</si>
  <si>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Освітня субвенція з державного бюджету місцевим бюджетам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</si>
  <si>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</si>
  <si>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за І квартал 2026 року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</si>
  <si>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</si>
  <si>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Субвенція з державного бюджету місцевим бюджетам на забезпечення харчуванням учнів закладів загальної середньої освіти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</si>
  <si>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</si>
  <si>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Секретар селищної ради</t>
  </si>
  <si>
    <t>Світлана ФЕДАН</t>
  </si>
  <si>
    <t xml:space="preserve">Секретар селищної ради                                            </t>
  </si>
  <si>
    <t xml:space="preserve">Додаток 2
до рішення сесії Вишнівської селищної ради №1476-55/VIII                                     від 29 травня 2026 року                                             
</t>
  </si>
  <si>
    <t xml:space="preserve">Додаток 1
до рішення сесії                                 Вишнівської селищної ради                             №1476-55/VIII                                                    від 29 травня 2026 року </t>
  </si>
</sst>
</file>

<file path=xl/styles.xml><?xml version="1.0" encoding="utf-8"?>
<styleSheet xmlns="http://schemas.openxmlformats.org/spreadsheetml/2006/main">
  <numFmts count="2">
    <numFmt numFmtId="164" formatCode="#0.0"/>
    <numFmt numFmtId="165" formatCode="#0.00"/>
  </numFmts>
  <fonts count="27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9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Border="1" applyAlignment="1"/>
    <xf numFmtId="0" fontId="17" fillId="0" borderId="0" xfId="0" applyFont="1" applyAlignment="1"/>
    <xf numFmtId="0" fontId="16" fillId="0" borderId="0" xfId="0" applyFont="1" applyAlignment="1"/>
    <xf numFmtId="0" fontId="18" fillId="0" borderId="0" xfId="0" applyFont="1" applyAlignment="1"/>
    <xf numFmtId="0" fontId="0" fillId="0" borderId="2" xfId="0" applyBorder="1" applyAlignment="1"/>
    <xf numFmtId="0" fontId="21" fillId="0" borderId="0" xfId="0" applyFont="1"/>
    <xf numFmtId="0" fontId="21" fillId="0" borderId="0" xfId="0" applyFont="1" applyAlignment="1">
      <alignment wrapText="1"/>
    </xf>
    <xf numFmtId="0" fontId="21" fillId="3" borderId="2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wrapText="1"/>
    </xf>
    <xf numFmtId="0" fontId="20" fillId="3" borderId="2" xfId="0" applyFont="1" applyFill="1" applyBorder="1" applyAlignment="1">
      <alignment horizontal="center" vertical="center" wrapText="1"/>
    </xf>
    <xf numFmtId="0" fontId="22" fillId="3" borderId="2" xfId="1" applyFont="1" applyFill="1" applyBorder="1" applyAlignment="1">
      <alignment horizontal="center" wrapText="1"/>
    </xf>
    <xf numFmtId="0" fontId="20" fillId="0" borderId="2" xfId="0" applyFont="1" applyBorder="1"/>
    <xf numFmtId="0" fontId="20" fillId="0" borderId="2" xfId="0" applyFont="1" applyBorder="1" applyAlignment="1">
      <alignment wrapText="1"/>
    </xf>
    <xf numFmtId="0" fontId="21" fillId="0" borderId="2" xfId="0" applyFont="1" applyBorder="1"/>
    <xf numFmtId="0" fontId="21" fillId="0" borderId="2" xfId="0" applyFont="1" applyBorder="1" applyAlignment="1">
      <alignment wrapText="1"/>
    </xf>
    <xf numFmtId="0" fontId="21" fillId="0" borderId="0" xfId="0" applyFont="1" applyAlignment="1">
      <alignment horizontal="right"/>
    </xf>
    <xf numFmtId="0" fontId="21" fillId="0" borderId="2" xfId="0" applyFont="1" applyBorder="1" applyAlignment="1">
      <alignment horizontal="right" vertical="center"/>
    </xf>
    <xf numFmtId="0" fontId="20" fillId="0" borderId="0" xfId="0" applyFont="1"/>
    <xf numFmtId="164" fontId="20" fillId="0" borderId="2" xfId="0" applyNumberFormat="1" applyFont="1" applyBorder="1"/>
    <xf numFmtId="164" fontId="21" fillId="0" borderId="2" xfId="0" applyNumberFormat="1" applyFont="1" applyBorder="1"/>
    <xf numFmtId="164" fontId="20" fillId="2" borderId="2" xfId="0" applyNumberFormat="1" applyFont="1" applyFill="1" applyBorder="1"/>
    <xf numFmtId="0" fontId="21" fillId="0" borderId="2" xfId="0" applyFont="1" applyBorder="1" applyAlignment="1">
      <alignment vertical="top" wrapText="1"/>
    </xf>
    <xf numFmtId="165" fontId="20" fillId="0" borderId="2" xfId="0" applyNumberFormat="1" applyFont="1" applyBorder="1"/>
    <xf numFmtId="0" fontId="21" fillId="0" borderId="2" xfId="0" applyFont="1" applyBorder="1" applyAlignment="1">
      <alignment vertical="center"/>
    </xf>
    <xf numFmtId="0" fontId="16" fillId="0" borderId="0" xfId="0" applyFont="1"/>
    <xf numFmtId="0" fontId="20" fillId="0" borderId="2" xfId="0" applyFont="1" applyBorder="1" applyAlignment="1">
      <alignment vertical="center"/>
    </xf>
    <xf numFmtId="0" fontId="21" fillId="0" borderId="2" xfId="0" applyFont="1" applyFill="1" applyBorder="1"/>
    <xf numFmtId="0" fontId="21" fillId="0" borderId="2" xfId="0" applyFont="1" applyFill="1" applyBorder="1" applyAlignment="1">
      <alignment wrapText="1"/>
    </xf>
    <xf numFmtId="164" fontId="21" fillId="0" borderId="2" xfId="0" applyNumberFormat="1" applyFont="1" applyFill="1" applyBorder="1"/>
    <xf numFmtId="165" fontId="21" fillId="0" borderId="2" xfId="0" applyNumberFormat="1" applyFont="1" applyFill="1" applyBorder="1"/>
    <xf numFmtId="0" fontId="21" fillId="0" borderId="2" xfId="0" applyFont="1" applyFill="1" applyBorder="1" applyAlignment="1">
      <alignment vertical="center"/>
    </xf>
    <xf numFmtId="0" fontId="25" fillId="0" borderId="0" xfId="0" applyFont="1"/>
    <xf numFmtId="0" fontId="21" fillId="0" borderId="3" xfId="0" applyFont="1" applyBorder="1" applyAlignment="1">
      <alignment wrapText="1"/>
    </xf>
    <xf numFmtId="0" fontId="20" fillId="0" borderId="3" xfId="0" applyFont="1" applyBorder="1"/>
    <xf numFmtId="165" fontId="21" fillId="0" borderId="2" xfId="0" applyNumberFormat="1" applyFont="1" applyFill="1" applyBorder="1" applyAlignment="1">
      <alignment wrapText="1"/>
    </xf>
    <xf numFmtId="165" fontId="21" fillId="0" borderId="2" xfId="0" applyNumberFormat="1" applyFont="1" applyBorder="1" applyAlignment="1">
      <alignment wrapText="1"/>
    </xf>
    <xf numFmtId="165" fontId="20" fillId="0" borderId="2" xfId="0" applyNumberFormat="1" applyFont="1" applyBorder="1" applyAlignment="1">
      <alignment wrapText="1"/>
    </xf>
    <xf numFmtId="165" fontId="21" fillId="0" borderId="2" xfId="0" applyNumberFormat="1" applyFont="1" applyBorder="1"/>
    <xf numFmtId="165" fontId="20" fillId="0" borderId="2" xfId="0" applyNumberFormat="1" applyFont="1" applyFill="1" applyBorder="1"/>
    <xf numFmtId="165" fontId="20" fillId="0" borderId="2" xfId="0" applyNumberFormat="1" applyFont="1" applyFill="1" applyBorder="1" applyAlignment="1">
      <alignment wrapText="1"/>
    </xf>
    <xf numFmtId="165" fontId="20" fillId="2" borderId="2" xfId="2" applyNumberFormat="1" applyFont="1" applyFill="1" applyBorder="1"/>
    <xf numFmtId="165" fontId="20" fillId="2" borderId="2" xfId="0" applyNumberFormat="1" applyFont="1" applyFill="1" applyBorder="1"/>
    <xf numFmtId="0" fontId="21" fillId="0" borderId="2" xfId="15" applyFont="1" applyBorder="1" applyAlignment="1">
      <alignment wrapText="1"/>
    </xf>
    <xf numFmtId="0" fontId="20" fillId="0" borderId="3" xfId="0" applyFont="1" applyBorder="1" applyAlignment="1">
      <alignment wrapText="1"/>
    </xf>
    <xf numFmtId="0" fontId="0" fillId="0" borderId="0" xfId="0" applyBorder="1"/>
    <xf numFmtId="0" fontId="1" fillId="0" borderId="0" xfId="16" applyBorder="1"/>
    <xf numFmtId="0" fontId="16" fillId="0" borderId="0" xfId="0" applyFont="1" applyBorder="1"/>
    <xf numFmtId="0" fontId="21" fillId="0" borderId="0" xfId="0" applyFont="1" applyAlignment="1">
      <alignment horizontal="left"/>
    </xf>
    <xf numFmtId="0" fontId="26" fillId="0" borderId="0" xfId="0" applyFont="1"/>
    <xf numFmtId="0" fontId="0" fillId="0" borderId="2" xfId="0" applyBorder="1" applyAlignment="1"/>
    <xf numFmtId="0" fontId="20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25" fillId="0" borderId="0" xfId="0" applyFont="1" applyAlignment="1">
      <alignment horizontal="left"/>
    </xf>
    <xf numFmtId="0" fontId="23" fillId="0" borderId="0" xfId="0" applyFont="1" applyFill="1" applyAlignment="1">
      <alignment horizontal="left" wrapText="1"/>
    </xf>
    <xf numFmtId="0" fontId="23" fillId="0" borderId="0" xfId="0" applyFont="1" applyFill="1" applyAlignment="1">
      <alignment horizontal="left"/>
    </xf>
    <xf numFmtId="0" fontId="24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5" fillId="0" borderId="0" xfId="0" applyFont="1" applyAlignment="1"/>
    <xf numFmtId="0" fontId="26" fillId="0" borderId="0" xfId="0" applyFont="1" applyAlignment="1"/>
    <xf numFmtId="0" fontId="20" fillId="0" borderId="2" xfId="0" applyFont="1" applyFill="1" applyBorder="1" applyAlignment="1">
      <alignment horizontal="center" vertical="center" wrapText="1"/>
    </xf>
  </cellXfs>
  <cellStyles count="17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8"/>
  <sheetViews>
    <sheetView tabSelected="1" view="pageBreakPreview" topLeftCell="A53" zoomScale="88" zoomScaleNormal="87" zoomScaleSheetLayoutView="88" workbookViewId="0">
      <selection activeCell="C1" sqref="C1"/>
    </sheetView>
  </sheetViews>
  <sheetFormatPr defaultRowHeight="15.75"/>
  <cols>
    <col min="1" max="1" width="0.140625" customWidth="1"/>
    <col min="2" max="2" width="12.85546875" style="7" customWidth="1"/>
    <col min="3" max="3" width="85.5703125" style="8" customWidth="1"/>
    <col min="4" max="4" width="19.85546875" style="8" customWidth="1"/>
    <col min="5" max="5" width="15" style="7" customWidth="1"/>
    <col min="6" max="6" width="14.28515625" style="7" customWidth="1"/>
    <col min="7" max="7" width="14" style="7" customWidth="1"/>
  </cols>
  <sheetData>
    <row r="1" spans="1:10" ht="103.5" customHeight="1">
      <c r="E1" s="57" t="s">
        <v>109</v>
      </c>
      <c r="F1" s="58"/>
      <c r="G1" s="58"/>
    </row>
    <row r="3" spans="1:10" ht="23.25">
      <c r="A3" s="3" t="s">
        <v>21</v>
      </c>
      <c r="B3" s="59" t="s">
        <v>74</v>
      </c>
      <c r="C3" s="59"/>
      <c r="D3" s="59"/>
      <c r="E3" s="59"/>
      <c r="F3" s="59"/>
      <c r="G3" s="59"/>
      <c r="H3" s="4"/>
      <c r="I3" s="4"/>
      <c r="J3" s="4"/>
    </row>
    <row r="4" spans="1:10" ht="18.75">
      <c r="A4" s="1"/>
      <c r="B4" s="59" t="s">
        <v>67</v>
      </c>
      <c r="C4" s="59"/>
      <c r="D4" s="59"/>
      <c r="E4" s="59"/>
      <c r="F4" s="59"/>
      <c r="G4" s="59"/>
      <c r="H4" s="1"/>
      <c r="I4" s="1"/>
      <c r="J4" s="1"/>
    </row>
    <row r="5" spans="1:10" ht="18.75">
      <c r="A5" s="1"/>
      <c r="B5" s="59" t="s">
        <v>101</v>
      </c>
      <c r="C5" s="59"/>
      <c r="D5" s="59"/>
      <c r="E5" s="59"/>
      <c r="F5" s="59"/>
      <c r="G5" s="59"/>
      <c r="H5" s="1"/>
      <c r="I5" s="1"/>
      <c r="J5" s="1"/>
    </row>
    <row r="6" spans="1:10" ht="18.75">
      <c r="A6" s="5" t="s">
        <v>23</v>
      </c>
      <c r="B6" s="59" t="s">
        <v>68</v>
      </c>
      <c r="C6" s="59"/>
      <c r="D6" s="59"/>
      <c r="E6" s="59"/>
      <c r="F6" s="59"/>
      <c r="G6" s="59"/>
      <c r="H6" s="4"/>
      <c r="I6" s="4"/>
      <c r="J6" s="4"/>
    </row>
    <row r="7" spans="1:10">
      <c r="G7" s="17" t="s">
        <v>95</v>
      </c>
    </row>
    <row r="8" spans="1:10" ht="15.75" customHeight="1">
      <c r="A8" s="51"/>
      <c r="B8" s="52" t="s">
        <v>0</v>
      </c>
      <c r="C8" s="54" t="s">
        <v>24</v>
      </c>
      <c r="D8" s="65" t="s">
        <v>71</v>
      </c>
      <c r="E8" s="60" t="s">
        <v>69</v>
      </c>
      <c r="F8" s="60" t="s">
        <v>70</v>
      </c>
      <c r="G8" s="61" t="s">
        <v>81</v>
      </c>
      <c r="H8" s="2"/>
    </row>
    <row r="9" spans="1:10" ht="62.25" customHeight="1">
      <c r="A9" s="51"/>
      <c r="B9" s="53"/>
      <c r="C9" s="55"/>
      <c r="D9" s="66"/>
      <c r="E9" s="60"/>
      <c r="F9" s="60"/>
      <c r="G9" s="62"/>
    </row>
    <row r="10" spans="1:10" ht="18" customHeight="1">
      <c r="A10" s="6"/>
      <c r="B10" s="9"/>
      <c r="C10" s="10" t="s">
        <v>22</v>
      </c>
      <c r="D10" s="10"/>
      <c r="E10" s="11"/>
      <c r="F10" s="12"/>
      <c r="G10" s="12"/>
    </row>
    <row r="11" spans="1:10" s="19" customFormat="1">
      <c r="A11" s="13"/>
      <c r="B11" s="13">
        <v>10000000</v>
      </c>
      <c r="C11" s="14" t="s">
        <v>1</v>
      </c>
      <c r="D11" s="24">
        <f>D12+D18+D23+D27</f>
        <v>34119610</v>
      </c>
      <c r="E11" s="24">
        <f>E12+E18+E23+E27</f>
        <v>7000670</v>
      </c>
      <c r="F11" s="24">
        <f>F12+F18+F23+F27</f>
        <v>8468772.3099999987</v>
      </c>
      <c r="G11" s="20">
        <f t="shared" ref="G11:G20" si="0">F11/E11*100</f>
        <v>120.97088292977671</v>
      </c>
    </row>
    <row r="12" spans="1:10" s="19" customFormat="1" ht="31.5">
      <c r="A12" s="13"/>
      <c r="B12" s="13">
        <v>11000000</v>
      </c>
      <c r="C12" s="14" t="s">
        <v>2</v>
      </c>
      <c r="D12" s="24">
        <f>D13</f>
        <v>18094300</v>
      </c>
      <c r="E12" s="24">
        <f>E13</f>
        <v>3137500</v>
      </c>
      <c r="F12" s="24">
        <f>F13</f>
        <v>3169082.7800000003</v>
      </c>
      <c r="G12" s="20">
        <f t="shared" si="0"/>
        <v>101.00662247011954</v>
      </c>
    </row>
    <row r="13" spans="1:10" s="19" customFormat="1">
      <c r="A13" s="13"/>
      <c r="B13" s="13">
        <v>11010000</v>
      </c>
      <c r="C13" s="14" t="s">
        <v>3</v>
      </c>
      <c r="D13" s="24">
        <f>SUM(D14:D17)</f>
        <v>18094300</v>
      </c>
      <c r="E13" s="24">
        <f t="shared" ref="E13" si="1">SUM(E14:E17)</f>
        <v>3137500</v>
      </c>
      <c r="F13" s="24">
        <f>SUM(F14:F17)</f>
        <v>3169082.7800000003</v>
      </c>
      <c r="G13" s="20">
        <f t="shared" si="0"/>
        <v>101.00662247011954</v>
      </c>
    </row>
    <row r="14" spans="1:10" s="7" customFormat="1" ht="31.5">
      <c r="A14" s="15"/>
      <c r="B14" s="28">
        <v>11010100</v>
      </c>
      <c r="C14" s="29" t="s">
        <v>4</v>
      </c>
      <c r="D14" s="36">
        <v>12750000</v>
      </c>
      <c r="E14" s="31">
        <v>2841000</v>
      </c>
      <c r="F14" s="31">
        <v>2969190.76</v>
      </c>
      <c r="G14" s="30">
        <f t="shared" si="0"/>
        <v>104.51217036254839</v>
      </c>
    </row>
    <row r="15" spans="1:10" s="7" customFormat="1" ht="31.5">
      <c r="A15" s="15"/>
      <c r="B15" s="28">
        <v>11010400</v>
      </c>
      <c r="C15" s="29" t="s">
        <v>5</v>
      </c>
      <c r="D15" s="36">
        <v>3243100</v>
      </c>
      <c r="E15" s="31">
        <v>247400</v>
      </c>
      <c r="F15" s="31">
        <v>106876.81</v>
      </c>
      <c r="G15" s="30">
        <f t="shared" si="0"/>
        <v>43.200004042037186</v>
      </c>
    </row>
    <row r="16" spans="1:10" s="7" customFormat="1" ht="31.5">
      <c r="A16" s="15"/>
      <c r="B16" s="15">
        <v>11010500</v>
      </c>
      <c r="C16" s="16" t="s">
        <v>6</v>
      </c>
      <c r="D16" s="37">
        <v>163200</v>
      </c>
      <c r="E16" s="31">
        <v>28700</v>
      </c>
      <c r="F16" s="31">
        <v>12463.24</v>
      </c>
      <c r="G16" s="21">
        <f t="shared" si="0"/>
        <v>43.425923344947734</v>
      </c>
    </row>
    <row r="17" spans="1:7" s="7" customFormat="1" ht="31.5">
      <c r="A17" s="15"/>
      <c r="B17" s="15">
        <v>11011300</v>
      </c>
      <c r="C17" s="16" t="s">
        <v>84</v>
      </c>
      <c r="D17" s="37">
        <v>1938000</v>
      </c>
      <c r="E17" s="31">
        <v>20400</v>
      </c>
      <c r="F17" s="31">
        <v>80551.97</v>
      </c>
      <c r="G17" s="21">
        <f t="shared" si="0"/>
        <v>394.8625980392157</v>
      </c>
    </row>
    <row r="18" spans="1:7" s="19" customFormat="1">
      <c r="A18" s="13"/>
      <c r="B18" s="13">
        <v>13000000</v>
      </c>
      <c r="C18" s="14" t="s">
        <v>43</v>
      </c>
      <c r="D18" s="24">
        <f>D19+D21</f>
        <v>10100</v>
      </c>
      <c r="E18" s="24">
        <f t="shared" ref="E18:F18" si="2">E19+E21</f>
        <v>3750</v>
      </c>
      <c r="F18" s="24">
        <f t="shared" si="2"/>
        <v>1931.28</v>
      </c>
      <c r="G18" s="20">
        <f t="shared" si="0"/>
        <v>51.500800000000005</v>
      </c>
    </row>
    <row r="19" spans="1:7" s="19" customFormat="1">
      <c r="A19" s="13"/>
      <c r="B19" s="13">
        <v>13010000</v>
      </c>
      <c r="C19" s="14" t="s">
        <v>41</v>
      </c>
      <c r="D19" s="24">
        <f>D20</f>
        <v>5800</v>
      </c>
      <c r="E19" s="24">
        <f>E20</f>
        <v>2700</v>
      </c>
      <c r="F19" s="24">
        <f>F20</f>
        <v>915.5</v>
      </c>
      <c r="G19" s="20">
        <f t="shared" si="0"/>
        <v>33.907407407407405</v>
      </c>
    </row>
    <row r="20" spans="1:7" s="7" customFormat="1" ht="47.25">
      <c r="A20" s="15"/>
      <c r="B20" s="15">
        <v>13010200</v>
      </c>
      <c r="C20" s="16" t="s">
        <v>42</v>
      </c>
      <c r="D20" s="37">
        <v>5800</v>
      </c>
      <c r="E20" s="31">
        <v>2700</v>
      </c>
      <c r="F20" s="31">
        <v>915.5</v>
      </c>
      <c r="G20" s="21">
        <f t="shared" si="0"/>
        <v>33.907407407407405</v>
      </c>
    </row>
    <row r="21" spans="1:7" s="19" customFormat="1">
      <c r="A21" s="13"/>
      <c r="B21" s="13">
        <v>13030000</v>
      </c>
      <c r="C21" s="14" t="s">
        <v>44</v>
      </c>
      <c r="D21" s="24">
        <f>D22</f>
        <v>4300</v>
      </c>
      <c r="E21" s="24">
        <f>E22</f>
        <v>1050</v>
      </c>
      <c r="F21" s="24">
        <f>F22</f>
        <v>1015.78</v>
      </c>
      <c r="G21" s="20">
        <f t="shared" ref="G21:G26" si="3">F21/E21*100</f>
        <v>96.740952380952379</v>
      </c>
    </row>
    <row r="22" spans="1:7" s="7" customFormat="1" ht="47.25">
      <c r="A22" s="15"/>
      <c r="B22" s="15">
        <v>13030100</v>
      </c>
      <c r="C22" s="29" t="s">
        <v>102</v>
      </c>
      <c r="D22" s="37">
        <v>4300</v>
      </c>
      <c r="E22" s="31">
        <v>1050</v>
      </c>
      <c r="F22" s="31">
        <v>1015.78</v>
      </c>
      <c r="G22" s="21">
        <f t="shared" si="3"/>
        <v>96.740952380952379</v>
      </c>
    </row>
    <row r="23" spans="1:7" s="19" customFormat="1">
      <c r="A23" s="13"/>
      <c r="B23" s="13">
        <v>14000000</v>
      </c>
      <c r="C23" s="14" t="s">
        <v>7</v>
      </c>
      <c r="D23" s="24">
        <f>D24</f>
        <v>116800</v>
      </c>
      <c r="E23" s="24">
        <f>E24</f>
        <v>26150</v>
      </c>
      <c r="F23" s="24">
        <f>F24</f>
        <v>35941.4</v>
      </c>
      <c r="G23" s="20">
        <f t="shared" si="3"/>
        <v>137.44321223709369</v>
      </c>
    </row>
    <row r="24" spans="1:7" s="19" customFormat="1" ht="31.5">
      <c r="A24" s="13"/>
      <c r="B24" s="13">
        <v>14040000</v>
      </c>
      <c r="C24" s="14" t="s">
        <v>45</v>
      </c>
      <c r="D24" s="38">
        <f>D25+D26</f>
        <v>116800</v>
      </c>
      <c r="E24" s="24">
        <f>E25+E26</f>
        <v>26150</v>
      </c>
      <c r="F24" s="24">
        <f>F25+F26</f>
        <v>35941.4</v>
      </c>
      <c r="G24" s="20">
        <f t="shared" si="3"/>
        <v>137.44321223709369</v>
      </c>
    </row>
    <row r="25" spans="1:7" s="7" customFormat="1" ht="63">
      <c r="A25" s="15"/>
      <c r="B25" s="15">
        <v>14040100</v>
      </c>
      <c r="C25" s="16" t="s">
        <v>78</v>
      </c>
      <c r="D25" s="37">
        <v>25500</v>
      </c>
      <c r="E25" s="39">
        <v>5750</v>
      </c>
      <c r="F25" s="39">
        <v>3720.5</v>
      </c>
      <c r="G25" s="21">
        <f t="shared" si="3"/>
        <v>64.704347826086959</v>
      </c>
    </row>
    <row r="26" spans="1:7" s="7" customFormat="1" ht="47.25">
      <c r="A26" s="15"/>
      <c r="B26" s="15">
        <v>14040200</v>
      </c>
      <c r="C26" s="16" t="s">
        <v>79</v>
      </c>
      <c r="D26" s="37">
        <v>91300</v>
      </c>
      <c r="E26" s="31">
        <v>20400</v>
      </c>
      <c r="F26" s="31">
        <v>32220.9</v>
      </c>
      <c r="G26" s="21">
        <f t="shared" si="3"/>
        <v>157.94558823529411</v>
      </c>
    </row>
    <row r="27" spans="1:7" s="19" customFormat="1">
      <c r="A27" s="13"/>
      <c r="B27" s="13">
        <v>18000000</v>
      </c>
      <c r="C27" s="14" t="s">
        <v>46</v>
      </c>
      <c r="D27" s="24">
        <f>D28+D39</f>
        <v>15898410</v>
      </c>
      <c r="E27" s="24">
        <f>E28+E39</f>
        <v>3833270</v>
      </c>
      <c r="F27" s="24">
        <f>F28+F39</f>
        <v>5261816.8499999996</v>
      </c>
      <c r="G27" s="20">
        <f>F27/E27*100</f>
        <v>137.26705528178292</v>
      </c>
    </row>
    <row r="28" spans="1:7" s="19" customFormat="1">
      <c r="A28" s="13"/>
      <c r="B28" s="13">
        <v>18010000</v>
      </c>
      <c r="C28" s="14" t="s">
        <v>47</v>
      </c>
      <c r="D28" s="24">
        <f>SUM(D29:D38)</f>
        <v>5306500</v>
      </c>
      <c r="E28" s="24">
        <f>SUM(E29:E38)</f>
        <v>626570</v>
      </c>
      <c r="F28" s="24">
        <f>SUM(F29:F38)</f>
        <v>1163630</v>
      </c>
      <c r="G28" s="20">
        <f>F28/E28*100</f>
        <v>185.71428571428572</v>
      </c>
    </row>
    <row r="29" spans="1:7" s="7" customFormat="1" ht="31.5">
      <c r="A29" s="15"/>
      <c r="B29" s="15">
        <v>18010100</v>
      </c>
      <c r="C29" s="16" t="s">
        <v>48</v>
      </c>
      <c r="D29" s="37">
        <v>18200</v>
      </c>
      <c r="E29" s="31">
        <v>1470</v>
      </c>
      <c r="F29" s="31">
        <v>1470</v>
      </c>
      <c r="G29" s="21">
        <f>F29/E29*100</f>
        <v>100</v>
      </c>
    </row>
    <row r="30" spans="1:7" s="7" customFormat="1" ht="31.5">
      <c r="A30" s="15"/>
      <c r="B30" s="15">
        <v>18010200</v>
      </c>
      <c r="C30" s="16" t="s">
        <v>49</v>
      </c>
      <c r="D30" s="36">
        <v>102000</v>
      </c>
      <c r="E30" s="31">
        <v>3000</v>
      </c>
      <c r="F30" s="31">
        <v>60172.37</v>
      </c>
      <c r="G30" s="21">
        <f>F30/E30*100</f>
        <v>2005.7456666666667</v>
      </c>
    </row>
    <row r="31" spans="1:7" s="7" customFormat="1" ht="31.5">
      <c r="A31" s="15"/>
      <c r="B31" s="15">
        <v>18010300</v>
      </c>
      <c r="C31" s="16" t="s">
        <v>50</v>
      </c>
      <c r="D31" s="37">
        <v>98000</v>
      </c>
      <c r="E31" s="31">
        <v>8000</v>
      </c>
      <c r="F31" s="31">
        <v>42995.98</v>
      </c>
      <c r="G31" s="21">
        <f>F31/E31*100</f>
        <v>537.44974999999999</v>
      </c>
    </row>
    <row r="32" spans="1:7" s="7" customFormat="1" ht="31.5">
      <c r="A32" s="15"/>
      <c r="B32" s="15">
        <v>18010400</v>
      </c>
      <c r="C32" s="16" t="s">
        <v>51</v>
      </c>
      <c r="D32" s="37">
        <v>458000</v>
      </c>
      <c r="E32" s="31">
        <v>68000</v>
      </c>
      <c r="F32" s="31">
        <v>85740.21</v>
      </c>
      <c r="G32" s="21">
        <f t="shared" ref="G32:G54" si="4">F32/E32*100</f>
        <v>126.08854411764707</v>
      </c>
    </row>
    <row r="33" spans="1:7" s="7" customFormat="1">
      <c r="A33" s="15"/>
      <c r="B33" s="15">
        <v>18010500</v>
      </c>
      <c r="C33" s="16" t="s">
        <v>52</v>
      </c>
      <c r="D33" s="37">
        <v>507000</v>
      </c>
      <c r="E33" s="31">
        <v>122700</v>
      </c>
      <c r="F33" s="31">
        <v>320244.99</v>
      </c>
      <c r="G33" s="21">
        <f t="shared" si="4"/>
        <v>260.99836185819072</v>
      </c>
    </row>
    <row r="34" spans="1:7" s="7" customFormat="1">
      <c r="A34" s="15"/>
      <c r="B34" s="15">
        <v>18010600</v>
      </c>
      <c r="C34" s="16" t="s">
        <v>53</v>
      </c>
      <c r="D34" s="37">
        <v>1176700</v>
      </c>
      <c r="E34" s="31">
        <v>294000</v>
      </c>
      <c r="F34" s="31">
        <v>325610.37</v>
      </c>
      <c r="G34" s="21">
        <f t="shared" si="4"/>
        <v>110.75182653061223</v>
      </c>
    </row>
    <row r="35" spans="1:7" s="7" customFormat="1">
      <c r="A35" s="15"/>
      <c r="B35" s="15">
        <v>18010700</v>
      </c>
      <c r="C35" s="16" t="s">
        <v>54</v>
      </c>
      <c r="D35" s="37">
        <v>2407700</v>
      </c>
      <c r="E35" s="31">
        <v>36000</v>
      </c>
      <c r="F35" s="31">
        <v>167858.41</v>
      </c>
      <c r="G35" s="21">
        <f t="shared" si="4"/>
        <v>466.27336111111111</v>
      </c>
    </row>
    <row r="36" spans="1:7" s="7" customFormat="1">
      <c r="A36" s="15"/>
      <c r="B36" s="15">
        <v>18010900</v>
      </c>
      <c r="C36" s="16" t="s">
        <v>55</v>
      </c>
      <c r="D36" s="37">
        <v>538900</v>
      </c>
      <c r="E36" s="31">
        <v>93400</v>
      </c>
      <c r="F36" s="31">
        <v>157454.34</v>
      </c>
      <c r="G36" s="21">
        <f t="shared" si="4"/>
        <v>168.58066381156317</v>
      </c>
    </row>
    <row r="37" spans="1:7" s="7" customFormat="1" hidden="1">
      <c r="A37" s="15"/>
      <c r="B37" s="15">
        <v>18011000</v>
      </c>
      <c r="C37" s="16" t="s">
        <v>89</v>
      </c>
      <c r="D37" s="37">
        <v>0</v>
      </c>
      <c r="E37" s="31">
        <v>0</v>
      </c>
      <c r="F37" s="31">
        <v>0</v>
      </c>
      <c r="G37" s="21">
        <v>0</v>
      </c>
    </row>
    <row r="38" spans="1:7" s="7" customFormat="1">
      <c r="A38" s="15"/>
      <c r="B38" s="15">
        <v>18011100</v>
      </c>
      <c r="C38" s="16" t="s">
        <v>56</v>
      </c>
      <c r="D38" s="37">
        <v>0</v>
      </c>
      <c r="E38" s="31">
        <v>0</v>
      </c>
      <c r="F38" s="31">
        <v>2083.33</v>
      </c>
      <c r="G38" s="21">
        <v>0</v>
      </c>
    </row>
    <row r="39" spans="1:7" s="19" customFormat="1">
      <c r="A39" s="13"/>
      <c r="B39" s="13">
        <v>18050000</v>
      </c>
      <c r="C39" s="14" t="s">
        <v>8</v>
      </c>
      <c r="D39" s="24">
        <f>D41+D42+D40</f>
        <v>10591910</v>
      </c>
      <c r="E39" s="24">
        <f t="shared" ref="E39:F39" si="5">E41+E42+E40</f>
        <v>3206700</v>
      </c>
      <c r="F39" s="24">
        <f t="shared" si="5"/>
        <v>4098186.85</v>
      </c>
      <c r="G39" s="20">
        <f t="shared" si="4"/>
        <v>127.80075622914524</v>
      </c>
    </row>
    <row r="40" spans="1:7" s="19" customFormat="1" hidden="1">
      <c r="A40" s="13"/>
      <c r="B40" s="15">
        <v>18050300</v>
      </c>
      <c r="C40" s="16" t="s">
        <v>80</v>
      </c>
      <c r="D40" s="39">
        <v>0</v>
      </c>
      <c r="E40" s="39">
        <v>0</v>
      </c>
      <c r="F40" s="39">
        <v>0</v>
      </c>
      <c r="G40" s="20" t="e">
        <f t="shared" si="4"/>
        <v>#DIV/0!</v>
      </c>
    </row>
    <row r="41" spans="1:7" s="7" customFormat="1">
      <c r="A41" s="15"/>
      <c r="B41" s="15">
        <v>18050400</v>
      </c>
      <c r="C41" s="16" t="s">
        <v>9</v>
      </c>
      <c r="D41" s="37">
        <v>4749010</v>
      </c>
      <c r="E41" s="31">
        <v>2436600</v>
      </c>
      <c r="F41" s="31">
        <v>3268009.17</v>
      </c>
      <c r="G41" s="21">
        <f t="shared" si="4"/>
        <v>134.12169293277518</v>
      </c>
    </row>
    <row r="42" spans="1:7" s="7" customFormat="1" ht="47.25">
      <c r="A42" s="15"/>
      <c r="B42" s="18">
        <v>18050500</v>
      </c>
      <c r="C42" s="16" t="s">
        <v>57</v>
      </c>
      <c r="D42" s="37">
        <v>5842900</v>
      </c>
      <c r="E42" s="31">
        <v>770100</v>
      </c>
      <c r="F42" s="31">
        <v>830177.68</v>
      </c>
      <c r="G42" s="21">
        <f t="shared" si="4"/>
        <v>107.80128295026621</v>
      </c>
    </row>
    <row r="43" spans="1:7" s="19" customFormat="1">
      <c r="A43" s="13"/>
      <c r="B43" s="13">
        <v>20000000</v>
      </c>
      <c r="C43" s="14" t="s">
        <v>11</v>
      </c>
      <c r="D43" s="24">
        <f>D47+D55+D44</f>
        <v>90390</v>
      </c>
      <c r="E43" s="24">
        <f t="shared" ref="E43:F43" si="6">E47+E55+E44</f>
        <v>20015</v>
      </c>
      <c r="F43" s="24">
        <f t="shared" si="6"/>
        <v>64126.01</v>
      </c>
      <c r="G43" s="20">
        <f t="shared" si="4"/>
        <v>320.38975768173873</v>
      </c>
    </row>
    <row r="44" spans="1:7" s="19" customFormat="1" hidden="1">
      <c r="A44" s="13"/>
      <c r="B44" s="13">
        <v>21000000</v>
      </c>
      <c r="C44" s="14" t="s">
        <v>97</v>
      </c>
      <c r="D44" s="24">
        <v>0</v>
      </c>
      <c r="E44" s="24">
        <v>0</v>
      </c>
      <c r="F44" s="24">
        <f>F45</f>
        <v>0</v>
      </c>
      <c r="G44" s="20">
        <v>0</v>
      </c>
    </row>
    <row r="45" spans="1:7" s="19" customFormat="1" hidden="1">
      <c r="A45" s="13"/>
      <c r="B45" s="13">
        <v>21080000</v>
      </c>
      <c r="C45" s="14" t="s">
        <v>73</v>
      </c>
      <c r="D45" s="24">
        <v>0</v>
      </c>
      <c r="E45" s="24">
        <v>0</v>
      </c>
      <c r="F45" s="24">
        <v>0</v>
      </c>
      <c r="G45" s="20">
        <v>0</v>
      </c>
    </row>
    <row r="46" spans="1:7" s="19" customFormat="1" hidden="1">
      <c r="A46" s="13"/>
      <c r="B46" s="15">
        <v>21081100</v>
      </c>
      <c r="C46" s="16" t="s">
        <v>96</v>
      </c>
      <c r="D46" s="39">
        <v>0</v>
      </c>
      <c r="E46" s="39">
        <v>0</v>
      </c>
      <c r="F46" s="39">
        <v>0</v>
      </c>
      <c r="G46" s="21">
        <v>0</v>
      </c>
    </row>
    <row r="47" spans="1:7" s="19" customFormat="1" ht="31.5">
      <c r="A47" s="13"/>
      <c r="B47" s="13">
        <v>22000000</v>
      </c>
      <c r="C47" s="14" t="s">
        <v>12</v>
      </c>
      <c r="D47" s="38">
        <f>D48+D52</f>
        <v>90390</v>
      </c>
      <c r="E47" s="38">
        <f t="shared" ref="E47:F47" si="7">E48+E52</f>
        <v>20015</v>
      </c>
      <c r="F47" s="38">
        <f t="shared" si="7"/>
        <v>29981.33</v>
      </c>
      <c r="G47" s="20">
        <f t="shared" si="4"/>
        <v>149.79430427179616</v>
      </c>
    </row>
    <row r="48" spans="1:7" s="19" customFormat="1">
      <c r="A48" s="13"/>
      <c r="B48" s="13">
        <v>22010000</v>
      </c>
      <c r="C48" s="14" t="s">
        <v>13</v>
      </c>
      <c r="D48" s="38">
        <f>D50+D51+D49</f>
        <v>90330</v>
      </c>
      <c r="E48" s="38">
        <f t="shared" ref="E48:F48" si="8">E50+E51+E49</f>
        <v>20000</v>
      </c>
      <c r="F48" s="38">
        <f t="shared" si="8"/>
        <v>29955.4</v>
      </c>
      <c r="G48" s="20">
        <f t="shared" si="4"/>
        <v>149.77700000000002</v>
      </c>
    </row>
    <row r="49" spans="1:7" s="19" customFormat="1" ht="31.5">
      <c r="A49" s="13"/>
      <c r="B49" s="15">
        <v>22010300</v>
      </c>
      <c r="C49" s="16" t="s">
        <v>85</v>
      </c>
      <c r="D49" s="37">
        <v>2730</v>
      </c>
      <c r="E49" s="37">
        <v>0</v>
      </c>
      <c r="F49" s="37">
        <v>3660</v>
      </c>
      <c r="G49" s="21">
        <v>0</v>
      </c>
    </row>
    <row r="50" spans="1:7" s="7" customFormat="1">
      <c r="A50" s="15"/>
      <c r="B50" s="15">
        <v>22012500</v>
      </c>
      <c r="C50" s="16" t="s">
        <v>14</v>
      </c>
      <c r="D50" s="37">
        <v>12100</v>
      </c>
      <c r="E50" s="31">
        <v>2700</v>
      </c>
      <c r="F50" s="31">
        <v>2248.4</v>
      </c>
      <c r="G50" s="21">
        <f t="shared" si="4"/>
        <v>83.274074074074079</v>
      </c>
    </row>
    <row r="51" spans="1:7" s="7" customFormat="1" ht="31.5">
      <c r="A51" s="15"/>
      <c r="B51" s="32">
        <v>22012600</v>
      </c>
      <c r="C51" s="16" t="s">
        <v>83</v>
      </c>
      <c r="D51" s="37">
        <v>75500</v>
      </c>
      <c r="E51" s="31">
        <v>17300</v>
      </c>
      <c r="F51" s="31">
        <v>24047</v>
      </c>
      <c r="G51" s="21">
        <f t="shared" si="4"/>
        <v>139</v>
      </c>
    </row>
    <row r="52" spans="1:7" s="19" customFormat="1">
      <c r="A52" s="13"/>
      <c r="B52" s="13">
        <v>22090000</v>
      </c>
      <c r="C52" s="14" t="s">
        <v>15</v>
      </c>
      <c r="D52" s="38">
        <f>D53+D54</f>
        <v>60</v>
      </c>
      <c r="E52" s="38">
        <f t="shared" ref="E52:F52" si="9">E53+E54</f>
        <v>15</v>
      </c>
      <c r="F52" s="38">
        <f t="shared" si="9"/>
        <v>25.93</v>
      </c>
      <c r="G52" s="20">
        <f t="shared" si="4"/>
        <v>172.86666666666665</v>
      </c>
    </row>
    <row r="53" spans="1:7" s="7" customFormat="1" ht="31.5">
      <c r="A53" s="15"/>
      <c r="B53" s="15">
        <v>22090100</v>
      </c>
      <c r="C53" s="16" t="s">
        <v>16</v>
      </c>
      <c r="D53" s="37">
        <v>60</v>
      </c>
      <c r="E53" s="31">
        <v>15</v>
      </c>
      <c r="F53" s="31">
        <v>25.93</v>
      </c>
      <c r="G53" s="21">
        <f t="shared" si="4"/>
        <v>172.86666666666665</v>
      </c>
    </row>
    <row r="54" spans="1:7" s="7" customFormat="1" ht="31.5" hidden="1">
      <c r="A54" s="15"/>
      <c r="B54" s="15">
        <v>22090400</v>
      </c>
      <c r="C54" s="16" t="s">
        <v>17</v>
      </c>
      <c r="D54" s="37">
        <v>0</v>
      </c>
      <c r="E54" s="31">
        <v>0</v>
      </c>
      <c r="F54" s="31">
        <v>0</v>
      </c>
      <c r="G54" s="21" t="e">
        <f t="shared" si="4"/>
        <v>#DIV/0!</v>
      </c>
    </row>
    <row r="55" spans="1:7" s="19" customFormat="1">
      <c r="A55" s="13"/>
      <c r="B55" s="13">
        <v>24000000</v>
      </c>
      <c r="C55" s="14" t="s">
        <v>75</v>
      </c>
      <c r="D55" s="38">
        <f>D56</f>
        <v>0</v>
      </c>
      <c r="E55" s="38">
        <f>E56</f>
        <v>0</v>
      </c>
      <c r="F55" s="24">
        <f>F56</f>
        <v>34144.68</v>
      </c>
      <c r="G55" s="21">
        <v>0</v>
      </c>
    </row>
    <row r="56" spans="1:7" s="7" customFormat="1">
      <c r="A56" s="15"/>
      <c r="B56" s="15">
        <v>24060000</v>
      </c>
      <c r="C56" s="16" t="s">
        <v>76</v>
      </c>
      <c r="D56" s="37">
        <v>0</v>
      </c>
      <c r="E56" s="39">
        <v>0</v>
      </c>
      <c r="F56" s="39">
        <f>F57</f>
        <v>34144.68</v>
      </c>
      <c r="G56" s="21">
        <v>0</v>
      </c>
    </row>
    <row r="57" spans="1:7" s="7" customFormat="1">
      <c r="A57" s="15"/>
      <c r="B57" s="15">
        <v>24060300</v>
      </c>
      <c r="C57" s="16" t="s">
        <v>73</v>
      </c>
      <c r="D57" s="37">
        <v>0</v>
      </c>
      <c r="E57" s="31">
        <v>0</v>
      </c>
      <c r="F57" s="31">
        <v>34144.68</v>
      </c>
      <c r="G57" s="21">
        <v>0</v>
      </c>
    </row>
    <row r="58" spans="1:7" s="19" customFormat="1">
      <c r="A58" s="13"/>
      <c r="B58" s="13">
        <v>40000000</v>
      </c>
      <c r="C58" s="14" t="s">
        <v>18</v>
      </c>
      <c r="D58" s="40">
        <f>D60+D62+D68+D71</f>
        <v>21750140</v>
      </c>
      <c r="E58" s="24">
        <f>E60+E62+E68+E71</f>
        <v>7543185</v>
      </c>
      <c r="F58" s="24">
        <f>F60+F62+F68+F71</f>
        <v>7540800</v>
      </c>
      <c r="G58" s="20">
        <f>F58/E58*100</f>
        <v>99.968382056120859</v>
      </c>
    </row>
    <row r="59" spans="1:7" s="19" customFormat="1">
      <c r="A59" s="13"/>
      <c r="B59" s="13">
        <v>41000000</v>
      </c>
      <c r="C59" s="14" t="s">
        <v>19</v>
      </c>
      <c r="D59" s="41">
        <f>D60+D62+D68+D71</f>
        <v>21750140</v>
      </c>
      <c r="E59" s="38">
        <f>E60+E62+E68+E71</f>
        <v>7543185</v>
      </c>
      <c r="F59" s="24">
        <f>F60+F62+F68+F71</f>
        <v>7540800</v>
      </c>
      <c r="G59" s="20">
        <f>F59/E59*100</f>
        <v>99.968382056120859</v>
      </c>
    </row>
    <row r="60" spans="1:7" s="19" customFormat="1">
      <c r="A60" s="13"/>
      <c r="B60" s="13">
        <v>41020000</v>
      </c>
      <c r="C60" s="14" t="s">
        <v>35</v>
      </c>
      <c r="D60" s="41">
        <f>D61</f>
        <v>5377600</v>
      </c>
      <c r="E60" s="41">
        <f t="shared" ref="E60:F60" si="10">E61</f>
        <v>1344300</v>
      </c>
      <c r="F60" s="41">
        <f t="shared" si="10"/>
        <v>1344300</v>
      </c>
      <c r="G60" s="20">
        <f>F60/E60*100</f>
        <v>100</v>
      </c>
    </row>
    <row r="61" spans="1:7" s="7" customFormat="1">
      <c r="A61" s="15"/>
      <c r="B61" s="15">
        <v>41020100</v>
      </c>
      <c r="C61" s="16" t="s">
        <v>58</v>
      </c>
      <c r="D61" s="36">
        <v>5377600</v>
      </c>
      <c r="E61" s="31">
        <v>1344300</v>
      </c>
      <c r="F61" s="31">
        <v>1344300</v>
      </c>
      <c r="G61" s="21">
        <f>F61/E61*100</f>
        <v>100</v>
      </c>
    </row>
    <row r="62" spans="1:7" s="7" customFormat="1">
      <c r="A62" s="15"/>
      <c r="B62" s="13">
        <v>41030000</v>
      </c>
      <c r="C62" s="13" t="s">
        <v>59</v>
      </c>
      <c r="D62" s="40">
        <f>D63+D64+D65+D66+D67</f>
        <v>16343000</v>
      </c>
      <c r="E62" s="40">
        <f t="shared" ref="E62:F62" si="11">E63+E64+E65+E66+E67</f>
        <v>6196500</v>
      </c>
      <c r="F62" s="40">
        <f t="shared" si="11"/>
        <v>6196500</v>
      </c>
      <c r="G62" s="20">
        <f t="shared" ref="G62:G74" si="12">F62/E62*100</f>
        <v>100</v>
      </c>
    </row>
    <row r="63" spans="1:7" s="7" customFormat="1" ht="31.5">
      <c r="A63" s="15"/>
      <c r="B63" s="15">
        <v>41031100</v>
      </c>
      <c r="C63" s="16" t="s">
        <v>103</v>
      </c>
      <c r="D63" s="31">
        <v>1559200</v>
      </c>
      <c r="E63" s="31">
        <v>935400</v>
      </c>
      <c r="F63" s="31">
        <v>935400</v>
      </c>
      <c r="G63" s="21">
        <f t="shared" si="12"/>
        <v>100</v>
      </c>
    </row>
    <row r="64" spans="1:7" s="7" customFormat="1">
      <c r="A64" s="15"/>
      <c r="B64" s="15">
        <v>41033900</v>
      </c>
      <c r="C64" s="15" t="s">
        <v>60</v>
      </c>
      <c r="D64" s="31">
        <v>13590800</v>
      </c>
      <c r="E64" s="31">
        <v>4664400</v>
      </c>
      <c r="F64" s="31">
        <v>4664400</v>
      </c>
      <c r="G64" s="21">
        <f t="shared" si="12"/>
        <v>100</v>
      </c>
    </row>
    <row r="65" spans="1:7" s="7" customFormat="1" ht="31.5">
      <c r="A65" s="15"/>
      <c r="B65" s="15">
        <v>41035400</v>
      </c>
      <c r="C65" s="16" t="s">
        <v>90</v>
      </c>
      <c r="D65" s="31">
        <v>23300</v>
      </c>
      <c r="E65" s="31">
        <v>11700</v>
      </c>
      <c r="F65" s="31">
        <v>11700</v>
      </c>
      <c r="G65" s="21">
        <f t="shared" si="12"/>
        <v>100</v>
      </c>
    </row>
    <row r="66" spans="1:7" s="7" customFormat="1" ht="47.25" hidden="1">
      <c r="A66" s="15"/>
      <c r="B66" s="15">
        <v>41036000</v>
      </c>
      <c r="C66" s="16" t="s">
        <v>91</v>
      </c>
      <c r="D66" s="31"/>
      <c r="E66" s="31"/>
      <c r="F66" s="31"/>
      <c r="G66" s="21" t="e">
        <f t="shared" si="12"/>
        <v>#DIV/0!</v>
      </c>
    </row>
    <row r="67" spans="1:7" s="7" customFormat="1" ht="32.25" customHeight="1">
      <c r="A67" s="15"/>
      <c r="B67" s="15">
        <v>41036300</v>
      </c>
      <c r="C67" s="23" t="s">
        <v>92</v>
      </c>
      <c r="D67" s="31">
        <v>1169700</v>
      </c>
      <c r="E67" s="31">
        <v>585000</v>
      </c>
      <c r="F67" s="31">
        <v>585000</v>
      </c>
      <c r="G67" s="21">
        <f t="shared" si="12"/>
        <v>100</v>
      </c>
    </row>
    <row r="68" spans="1:7" s="7" customFormat="1" hidden="1">
      <c r="A68" s="15"/>
      <c r="B68" s="13">
        <v>41040000</v>
      </c>
      <c r="C68" s="14" t="s">
        <v>36</v>
      </c>
      <c r="D68" s="41">
        <f>D69+D70</f>
        <v>0</v>
      </c>
      <c r="E68" s="41">
        <f>E69+E70</f>
        <v>0</v>
      </c>
      <c r="F68" s="41">
        <f>F69+F70</f>
        <v>0</v>
      </c>
      <c r="G68" s="20" t="e">
        <f t="shared" si="12"/>
        <v>#DIV/0!</v>
      </c>
    </row>
    <row r="69" spans="1:7" s="7" customFormat="1" ht="47.25" hidden="1">
      <c r="A69" s="15"/>
      <c r="B69" s="18">
        <v>41040200</v>
      </c>
      <c r="C69" s="16" t="s">
        <v>37</v>
      </c>
      <c r="D69" s="36">
        <v>0</v>
      </c>
      <c r="E69" s="31">
        <v>0</v>
      </c>
      <c r="F69" s="31">
        <v>0</v>
      </c>
      <c r="G69" s="20" t="e">
        <f t="shared" si="12"/>
        <v>#DIV/0!</v>
      </c>
    </row>
    <row r="70" spans="1:7" s="7" customFormat="1" hidden="1">
      <c r="A70" s="15"/>
      <c r="B70" s="18">
        <v>41040400</v>
      </c>
      <c r="C70" s="16" t="s">
        <v>86</v>
      </c>
      <c r="D70" s="36">
        <v>0</v>
      </c>
      <c r="E70" s="31">
        <v>0</v>
      </c>
      <c r="F70" s="31">
        <v>0</v>
      </c>
      <c r="G70" s="20" t="e">
        <f t="shared" si="12"/>
        <v>#DIV/0!</v>
      </c>
    </row>
    <row r="71" spans="1:7" s="19" customFormat="1">
      <c r="A71" s="13"/>
      <c r="B71" s="13">
        <v>41050000</v>
      </c>
      <c r="C71" s="14" t="s">
        <v>38</v>
      </c>
      <c r="D71" s="41">
        <f>D72+D74</f>
        <v>29540</v>
      </c>
      <c r="E71" s="41">
        <f>E72+E74</f>
        <v>2385</v>
      </c>
      <c r="F71" s="41">
        <f>F72+F74</f>
        <v>0</v>
      </c>
      <c r="G71" s="20">
        <f t="shared" si="12"/>
        <v>0</v>
      </c>
    </row>
    <row r="72" spans="1:7" s="7" customFormat="1" ht="47.25" hidden="1">
      <c r="A72" s="15"/>
      <c r="B72" s="15">
        <v>41051200</v>
      </c>
      <c r="C72" s="23" t="s">
        <v>66</v>
      </c>
      <c r="D72" s="37">
        <v>0</v>
      </c>
      <c r="E72" s="31">
        <v>0</v>
      </c>
      <c r="F72" s="31">
        <v>0</v>
      </c>
      <c r="G72" s="20" t="e">
        <f t="shared" si="12"/>
        <v>#DIV/0!</v>
      </c>
    </row>
    <row r="73" spans="1:7" s="7" customFormat="1" ht="47.25" hidden="1">
      <c r="A73" s="15"/>
      <c r="B73" s="15">
        <v>41053000</v>
      </c>
      <c r="C73" s="16" t="s">
        <v>40</v>
      </c>
      <c r="D73" s="37">
        <v>181.88</v>
      </c>
      <c r="E73" s="31">
        <v>20.969000000000001</v>
      </c>
      <c r="F73" s="31">
        <v>0.96899999999999997</v>
      </c>
      <c r="G73" s="20">
        <f t="shared" si="12"/>
        <v>4.6211073489436778</v>
      </c>
    </row>
    <row r="74" spans="1:7" s="7" customFormat="1">
      <c r="A74" s="15"/>
      <c r="B74" s="15">
        <v>41053900</v>
      </c>
      <c r="C74" s="16" t="s">
        <v>39</v>
      </c>
      <c r="D74" s="37">
        <v>29540</v>
      </c>
      <c r="E74" s="31">
        <v>2385</v>
      </c>
      <c r="F74" s="31">
        <v>0</v>
      </c>
      <c r="G74" s="20">
        <f t="shared" si="12"/>
        <v>0</v>
      </c>
    </row>
    <row r="75" spans="1:7">
      <c r="B75" s="63" t="s">
        <v>20</v>
      </c>
      <c r="C75" s="64"/>
      <c r="D75" s="42">
        <f>D11+D43</f>
        <v>34210000</v>
      </c>
      <c r="E75" s="42">
        <f>E11+E43</f>
        <v>7020685</v>
      </c>
      <c r="F75" s="42">
        <f>F11+F43</f>
        <v>8532898.3199999984</v>
      </c>
      <c r="G75" s="22">
        <f>F75/E75*100</f>
        <v>121.53939850598621</v>
      </c>
    </row>
    <row r="76" spans="1:7">
      <c r="B76" s="63" t="s">
        <v>25</v>
      </c>
      <c r="C76" s="64"/>
      <c r="D76" s="42">
        <f>D75+D58</f>
        <v>55960140</v>
      </c>
      <c r="E76" s="42">
        <f>E75+E58</f>
        <v>14563870</v>
      </c>
      <c r="F76" s="42">
        <f>F75+F58</f>
        <v>16073698.319999998</v>
      </c>
      <c r="G76" s="22">
        <f>F76/E76*100</f>
        <v>110.36694450032853</v>
      </c>
    </row>
    <row r="78" spans="1:7" ht="18.75">
      <c r="B78" s="56" t="s">
        <v>105</v>
      </c>
      <c r="C78" s="56"/>
      <c r="D78" s="49" t="s">
        <v>106</v>
      </c>
      <c r="E78" s="33"/>
    </row>
  </sheetData>
  <mergeCells count="15">
    <mergeCell ref="A8:A9"/>
    <mergeCell ref="B8:B9"/>
    <mergeCell ref="C8:C9"/>
    <mergeCell ref="B78:C78"/>
    <mergeCell ref="E1:G1"/>
    <mergeCell ref="B3:G3"/>
    <mergeCell ref="B4:G4"/>
    <mergeCell ref="B6:G6"/>
    <mergeCell ref="E8:E9"/>
    <mergeCell ref="F8:F9"/>
    <mergeCell ref="G8:G9"/>
    <mergeCell ref="B5:G5"/>
    <mergeCell ref="B75:C75"/>
    <mergeCell ref="B76:C76"/>
    <mergeCell ref="D8:D9"/>
  </mergeCells>
  <pageMargins left="0.39370078740157483" right="0.19685039370078741" top="0.19685039370078741" bottom="0.19685039370078741" header="0" footer="0"/>
  <pageSetup paperSize="9" scale="51" fitToHeight="50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view="pageBreakPreview" zoomScale="60" zoomScaleNormal="86" workbookViewId="0">
      <selection activeCell="D1" sqref="D1"/>
    </sheetView>
  </sheetViews>
  <sheetFormatPr defaultRowHeight="15.75"/>
  <cols>
    <col min="1" max="1" width="0.140625" customWidth="1"/>
    <col min="2" max="2" width="12.85546875" style="7" customWidth="1"/>
    <col min="3" max="3" width="85.5703125" style="8" customWidth="1"/>
    <col min="4" max="4" width="22.5703125" style="8" customWidth="1"/>
    <col min="5" max="5" width="15" style="7" hidden="1" customWidth="1"/>
    <col min="6" max="6" width="19.5703125" style="7" customWidth="1"/>
    <col min="7" max="7" width="21.5703125" style="7" customWidth="1"/>
  </cols>
  <sheetData>
    <row r="1" spans="1:10" ht="129" customHeight="1">
      <c r="E1" s="57" t="s">
        <v>108</v>
      </c>
      <c r="F1" s="58"/>
      <c r="G1" s="58"/>
    </row>
    <row r="3" spans="1:10" ht="23.25">
      <c r="A3" s="3" t="s">
        <v>21</v>
      </c>
      <c r="B3" s="59" t="s">
        <v>74</v>
      </c>
      <c r="C3" s="59"/>
      <c r="D3" s="59"/>
      <c r="E3" s="59"/>
      <c r="F3" s="59"/>
      <c r="G3" s="59"/>
      <c r="H3" s="4"/>
      <c r="I3" s="4"/>
      <c r="J3" s="4"/>
    </row>
    <row r="4" spans="1:10" ht="18.75">
      <c r="A4" s="1"/>
      <c r="B4" s="59" t="s">
        <v>67</v>
      </c>
      <c r="C4" s="59"/>
      <c r="D4" s="59"/>
      <c r="E4" s="59"/>
      <c r="F4" s="59"/>
      <c r="G4" s="59"/>
      <c r="H4" s="1"/>
      <c r="I4" s="1"/>
      <c r="J4" s="1"/>
    </row>
    <row r="5" spans="1:10" ht="18.75">
      <c r="A5" s="1"/>
      <c r="B5" s="59" t="s">
        <v>101</v>
      </c>
      <c r="C5" s="59"/>
      <c r="D5" s="59"/>
      <c r="E5" s="59"/>
      <c r="F5" s="59"/>
      <c r="G5" s="59"/>
      <c r="H5" s="1"/>
      <c r="I5" s="1"/>
      <c r="J5" s="1"/>
    </row>
    <row r="6" spans="1:10" ht="18.75">
      <c r="A6" s="5" t="s">
        <v>23</v>
      </c>
      <c r="B6" s="59" t="s">
        <v>72</v>
      </c>
      <c r="C6" s="59"/>
      <c r="D6" s="59"/>
      <c r="E6" s="59"/>
      <c r="F6" s="59"/>
      <c r="G6" s="59"/>
      <c r="H6" s="4"/>
      <c r="I6" s="4"/>
      <c r="J6" s="4"/>
    </row>
    <row r="7" spans="1:10">
      <c r="G7" s="17" t="s">
        <v>95</v>
      </c>
    </row>
    <row r="8" spans="1:10" ht="15.75" customHeight="1">
      <c r="A8" s="51"/>
      <c r="B8" s="52" t="s">
        <v>0</v>
      </c>
      <c r="C8" s="54" t="s">
        <v>24</v>
      </c>
      <c r="D8" s="65" t="s">
        <v>71</v>
      </c>
      <c r="E8" s="65" t="s">
        <v>69</v>
      </c>
      <c r="F8" s="69" t="s">
        <v>70</v>
      </c>
      <c r="G8" s="61" t="s">
        <v>82</v>
      </c>
      <c r="H8" s="2"/>
    </row>
    <row r="9" spans="1:10" ht="79.5" customHeight="1">
      <c r="A9" s="51"/>
      <c r="B9" s="53"/>
      <c r="C9" s="55"/>
      <c r="D9" s="66"/>
      <c r="E9" s="66"/>
      <c r="F9" s="69"/>
      <c r="G9" s="62"/>
    </row>
    <row r="10" spans="1:10">
      <c r="B10" s="9"/>
      <c r="C10" s="10" t="s">
        <v>26</v>
      </c>
      <c r="D10" s="10"/>
      <c r="E10" s="11"/>
      <c r="F10" s="12"/>
      <c r="G10" s="12"/>
    </row>
    <row r="11" spans="1:10" s="26" customFormat="1">
      <c r="B11" s="13">
        <v>10000000</v>
      </c>
      <c r="C11" s="13" t="s">
        <v>1</v>
      </c>
      <c r="D11" s="24">
        <f t="shared" ref="D11:F12" si="0">D12</f>
        <v>13700</v>
      </c>
      <c r="E11" s="24">
        <f t="shared" si="0"/>
        <v>1.7</v>
      </c>
      <c r="F11" s="24">
        <f t="shared" si="0"/>
        <v>2046.56</v>
      </c>
      <c r="G11" s="20">
        <f>F11/D11*100</f>
        <v>14.93839416058394</v>
      </c>
    </row>
    <row r="12" spans="1:10" s="26" customFormat="1">
      <c r="B12" s="13">
        <v>19000000</v>
      </c>
      <c r="C12" s="13" t="s">
        <v>10</v>
      </c>
      <c r="D12" s="24">
        <f t="shared" si="0"/>
        <v>13700</v>
      </c>
      <c r="E12" s="24">
        <f t="shared" si="0"/>
        <v>1.7</v>
      </c>
      <c r="F12" s="24">
        <f t="shared" si="0"/>
        <v>2046.56</v>
      </c>
      <c r="G12" s="20">
        <f t="shared" ref="G12:G41" si="1">F12/D12*100</f>
        <v>14.93839416058394</v>
      </c>
    </row>
    <row r="13" spans="1:10">
      <c r="B13" s="15">
        <v>19010000</v>
      </c>
      <c r="C13" s="15" t="s">
        <v>27</v>
      </c>
      <c r="D13" s="39">
        <f>D14+D15</f>
        <v>13700</v>
      </c>
      <c r="E13" s="39">
        <f>E14+E15</f>
        <v>1.7</v>
      </c>
      <c r="F13" s="39">
        <f>SUM(F14:F15)</f>
        <v>2046.56</v>
      </c>
      <c r="G13" s="20">
        <f t="shared" si="1"/>
        <v>14.93839416058394</v>
      </c>
    </row>
    <row r="14" spans="1:10" ht="47.25">
      <c r="B14" s="25">
        <v>19010100</v>
      </c>
      <c r="C14" s="16" t="s">
        <v>61</v>
      </c>
      <c r="D14" s="37">
        <v>400</v>
      </c>
      <c r="E14" s="39">
        <v>0.5</v>
      </c>
      <c r="F14" s="39">
        <v>162.01</v>
      </c>
      <c r="G14" s="21">
        <f t="shared" si="1"/>
        <v>40.502499999999998</v>
      </c>
    </row>
    <row r="15" spans="1:10">
      <c r="B15" s="15">
        <v>19010200</v>
      </c>
      <c r="C15" s="16" t="s">
        <v>62</v>
      </c>
      <c r="D15" s="37">
        <v>13300</v>
      </c>
      <c r="E15" s="39">
        <v>1.2</v>
      </c>
      <c r="F15" s="39">
        <v>1884.55</v>
      </c>
      <c r="G15" s="21">
        <f t="shared" si="1"/>
        <v>14.169548872180451</v>
      </c>
    </row>
    <row r="16" spans="1:10" s="26" customFormat="1">
      <c r="B16" s="13">
        <v>20000000</v>
      </c>
      <c r="C16" s="13" t="s">
        <v>11</v>
      </c>
      <c r="D16" s="24">
        <f>D22+D19</f>
        <v>383107</v>
      </c>
      <c r="E16" s="24">
        <f t="shared" ref="E16:F16" si="2">E22+E19</f>
        <v>215.45625000000001</v>
      </c>
      <c r="F16" s="24">
        <f t="shared" si="2"/>
        <v>455365.97</v>
      </c>
      <c r="G16" s="20">
        <f t="shared" si="1"/>
        <v>118.86130245597182</v>
      </c>
    </row>
    <row r="17" spans="2:7" s="26" customFormat="1" hidden="1">
      <c r="B17" s="13">
        <v>24000000</v>
      </c>
      <c r="C17" s="13" t="s">
        <v>75</v>
      </c>
      <c r="D17" s="24">
        <f>D18</f>
        <v>0</v>
      </c>
      <c r="E17" s="24">
        <f>E18</f>
        <v>0</v>
      </c>
      <c r="F17" s="24">
        <f>F18</f>
        <v>0</v>
      </c>
      <c r="G17" s="20" t="e">
        <f t="shared" si="1"/>
        <v>#DIV/0!</v>
      </c>
    </row>
    <row r="18" spans="2:7" ht="31.5" hidden="1">
      <c r="B18" s="15">
        <v>24062100</v>
      </c>
      <c r="C18" s="16" t="s">
        <v>77</v>
      </c>
      <c r="D18" s="39">
        <v>0</v>
      </c>
      <c r="E18" s="39">
        <v>0</v>
      </c>
      <c r="F18" s="39">
        <v>0</v>
      </c>
      <c r="G18" s="20" t="e">
        <f t="shared" si="1"/>
        <v>#DIV/0!</v>
      </c>
    </row>
    <row r="19" spans="2:7" s="26" customFormat="1" hidden="1">
      <c r="B19" s="13">
        <v>24000000</v>
      </c>
      <c r="C19" s="14" t="s">
        <v>75</v>
      </c>
      <c r="D19" s="24">
        <v>0</v>
      </c>
      <c r="E19" s="24"/>
      <c r="F19" s="24">
        <f>F20</f>
        <v>0</v>
      </c>
      <c r="G19" s="20">
        <v>0</v>
      </c>
    </row>
    <row r="20" spans="2:7" hidden="1">
      <c r="B20" s="15">
        <v>24060000</v>
      </c>
      <c r="C20" s="16" t="s">
        <v>73</v>
      </c>
      <c r="D20" s="39">
        <v>0</v>
      </c>
      <c r="E20" s="39"/>
      <c r="F20" s="39"/>
      <c r="G20" s="21">
        <v>0</v>
      </c>
    </row>
    <row r="21" spans="2:7" ht="34.5" hidden="1" customHeight="1">
      <c r="B21" s="15">
        <v>24062100</v>
      </c>
      <c r="C21" s="16" t="s">
        <v>98</v>
      </c>
      <c r="D21" s="39">
        <v>0</v>
      </c>
      <c r="E21" s="39"/>
      <c r="F21" s="39"/>
      <c r="G21" s="21">
        <v>0</v>
      </c>
    </row>
    <row r="22" spans="2:7" s="26" customFormat="1">
      <c r="B22" s="13">
        <v>25000000</v>
      </c>
      <c r="C22" s="13" t="s">
        <v>28</v>
      </c>
      <c r="D22" s="24">
        <f>D23+D26</f>
        <v>383107</v>
      </c>
      <c r="E22" s="24">
        <f>E23+E26</f>
        <v>215.45625000000001</v>
      </c>
      <c r="F22" s="24">
        <f>F23+F26</f>
        <v>455365.97</v>
      </c>
      <c r="G22" s="20">
        <f t="shared" si="1"/>
        <v>118.86130245597182</v>
      </c>
    </row>
    <row r="23" spans="2:7" s="26" customFormat="1" ht="31.5">
      <c r="B23" s="27">
        <v>25010000</v>
      </c>
      <c r="C23" s="14" t="s">
        <v>29</v>
      </c>
      <c r="D23" s="38">
        <f>D24+D25</f>
        <v>383107</v>
      </c>
      <c r="E23" s="38">
        <f t="shared" ref="E23:F23" si="3">E24+E25</f>
        <v>215.45625000000001</v>
      </c>
      <c r="F23" s="38">
        <f t="shared" si="3"/>
        <v>35365.97</v>
      </c>
      <c r="G23" s="20">
        <f t="shared" si="1"/>
        <v>9.2313557309054648</v>
      </c>
    </row>
    <row r="24" spans="2:7" ht="31.5">
      <c r="B24" s="15">
        <v>25010100</v>
      </c>
      <c r="C24" s="16" t="s">
        <v>30</v>
      </c>
      <c r="D24" s="37">
        <v>282030</v>
      </c>
      <c r="E24" s="39">
        <v>112.64624999999999</v>
      </c>
      <c r="F24" s="39">
        <v>23725</v>
      </c>
      <c r="G24" s="20">
        <f t="shared" si="1"/>
        <v>8.412225649753573</v>
      </c>
    </row>
    <row r="25" spans="2:7" ht="31.5">
      <c r="B25" s="25">
        <v>25010300</v>
      </c>
      <c r="C25" s="16" t="s">
        <v>63</v>
      </c>
      <c r="D25" s="37">
        <v>101077</v>
      </c>
      <c r="E25" s="39">
        <v>102.81</v>
      </c>
      <c r="F25" s="39">
        <v>11640.97</v>
      </c>
      <c r="G25" s="20">
        <f t="shared" si="1"/>
        <v>11.516932635515499</v>
      </c>
    </row>
    <row r="26" spans="2:7" s="26" customFormat="1">
      <c r="B26" s="27">
        <v>25020000</v>
      </c>
      <c r="C26" s="14" t="s">
        <v>32</v>
      </c>
      <c r="D26" s="38">
        <f>D27</f>
        <v>0</v>
      </c>
      <c r="E26" s="38">
        <f t="shared" ref="E26:F26" si="4">E27</f>
        <v>0</v>
      </c>
      <c r="F26" s="38">
        <f t="shared" si="4"/>
        <v>420000</v>
      </c>
      <c r="G26" s="20">
        <v>0</v>
      </c>
    </row>
    <row r="27" spans="2:7" ht="78.75">
      <c r="B27" s="25">
        <v>25020200</v>
      </c>
      <c r="C27" s="16" t="s">
        <v>104</v>
      </c>
      <c r="D27" s="37">
        <v>0</v>
      </c>
      <c r="E27" s="39"/>
      <c r="F27" s="39">
        <v>420000</v>
      </c>
      <c r="G27" s="20">
        <v>0</v>
      </c>
    </row>
    <row r="28" spans="2:7" hidden="1">
      <c r="B28" s="15">
        <v>25010400</v>
      </c>
      <c r="C28" s="15" t="s">
        <v>31</v>
      </c>
      <c r="D28" s="39"/>
      <c r="E28" s="39">
        <v>0</v>
      </c>
      <c r="F28" s="39">
        <v>0</v>
      </c>
      <c r="G28" s="20" t="e">
        <f t="shared" si="1"/>
        <v>#DIV/0!</v>
      </c>
    </row>
    <row r="29" spans="2:7" hidden="1">
      <c r="B29" s="15">
        <v>25020000</v>
      </c>
      <c r="C29" s="15" t="s">
        <v>32</v>
      </c>
      <c r="D29" s="39"/>
      <c r="E29" s="39">
        <v>0</v>
      </c>
      <c r="F29" s="39">
        <v>0</v>
      </c>
      <c r="G29" s="20" t="e">
        <f t="shared" si="1"/>
        <v>#DIV/0!</v>
      </c>
    </row>
    <row r="30" spans="2:7" hidden="1">
      <c r="B30" s="15">
        <v>25020100</v>
      </c>
      <c r="C30" s="15" t="s">
        <v>33</v>
      </c>
      <c r="D30" s="39"/>
      <c r="E30" s="39">
        <v>0</v>
      </c>
      <c r="F30" s="39">
        <v>0</v>
      </c>
      <c r="G30" s="20" t="e">
        <f t="shared" si="1"/>
        <v>#DIV/0!</v>
      </c>
    </row>
    <row r="31" spans="2:7" hidden="1">
      <c r="B31" s="15">
        <v>50000000</v>
      </c>
      <c r="C31" s="15" t="s">
        <v>64</v>
      </c>
      <c r="D31" s="39"/>
      <c r="E31" s="39">
        <v>0</v>
      </c>
      <c r="F31" s="39">
        <v>0</v>
      </c>
      <c r="G31" s="20" t="e">
        <f t="shared" si="1"/>
        <v>#DIV/0!</v>
      </c>
    </row>
    <row r="32" spans="2:7" hidden="1">
      <c r="B32" s="15">
        <v>50110000</v>
      </c>
      <c r="C32" s="15" t="s">
        <v>65</v>
      </c>
      <c r="D32" s="39"/>
      <c r="E32" s="39">
        <v>0</v>
      </c>
      <c r="F32" s="39">
        <v>0</v>
      </c>
      <c r="G32" s="20" t="e">
        <f t="shared" si="1"/>
        <v>#DIV/0!</v>
      </c>
    </row>
    <row r="33" spans="2:13">
      <c r="B33" s="13">
        <v>40000000</v>
      </c>
      <c r="C33" s="35" t="s">
        <v>87</v>
      </c>
      <c r="D33" s="24">
        <f>D34</f>
        <v>47500</v>
      </c>
      <c r="E33" s="24"/>
      <c r="F33" s="24">
        <f>F34</f>
        <v>47500</v>
      </c>
      <c r="G33" s="20">
        <f t="shared" si="1"/>
        <v>100</v>
      </c>
      <c r="K33" s="46"/>
      <c r="L33" s="46"/>
      <c r="M33" s="46"/>
    </row>
    <row r="34" spans="2:13">
      <c r="B34" s="13">
        <v>41000000</v>
      </c>
      <c r="C34" s="35" t="s">
        <v>88</v>
      </c>
      <c r="D34" s="24">
        <f>D35</f>
        <v>47500</v>
      </c>
      <c r="E34" s="24"/>
      <c r="F34" s="24">
        <f>F35</f>
        <v>47500</v>
      </c>
      <c r="G34" s="20">
        <f t="shared" si="1"/>
        <v>100</v>
      </c>
      <c r="K34" s="47"/>
      <c r="L34" s="46"/>
      <c r="M34" s="46"/>
    </row>
    <row r="35" spans="2:13">
      <c r="B35" s="13">
        <v>41030000</v>
      </c>
      <c r="C35" s="35" t="s">
        <v>59</v>
      </c>
      <c r="D35" s="24">
        <f>D36+D37</f>
        <v>47500</v>
      </c>
      <c r="E35" s="24"/>
      <c r="F35" s="24">
        <f>F36+F37</f>
        <v>47500</v>
      </c>
      <c r="G35" s="20">
        <f t="shared" si="1"/>
        <v>100</v>
      </c>
      <c r="K35" s="47"/>
      <c r="L35" s="46"/>
      <c r="M35" s="46"/>
    </row>
    <row r="36" spans="2:13" hidden="1">
      <c r="B36" s="15">
        <v>41033900</v>
      </c>
      <c r="C36" s="34" t="s">
        <v>99</v>
      </c>
      <c r="D36" s="39"/>
      <c r="E36" s="39"/>
      <c r="F36" s="39"/>
      <c r="G36" s="21" t="e">
        <f t="shared" si="1"/>
        <v>#DIV/0!</v>
      </c>
      <c r="K36" s="47"/>
      <c r="L36" s="46"/>
      <c r="M36" s="46"/>
    </row>
    <row r="37" spans="2:13" ht="47.25">
      <c r="B37" s="15">
        <v>41037400</v>
      </c>
      <c r="C37" s="34" t="s">
        <v>100</v>
      </c>
      <c r="D37" s="39">
        <v>47500</v>
      </c>
      <c r="E37" s="39"/>
      <c r="F37" s="39">
        <v>47500</v>
      </c>
      <c r="G37" s="21">
        <f t="shared" si="1"/>
        <v>100</v>
      </c>
      <c r="K37" s="47"/>
      <c r="L37" s="46"/>
      <c r="M37" s="46"/>
    </row>
    <row r="38" spans="2:13" s="26" customFormat="1" hidden="1">
      <c r="B38" s="13">
        <v>50000000</v>
      </c>
      <c r="C38" s="45" t="s">
        <v>93</v>
      </c>
      <c r="D38" s="24">
        <f>D39</f>
        <v>0</v>
      </c>
      <c r="E38" s="24">
        <f t="shared" ref="E38:F38" si="5">E39</f>
        <v>0</v>
      </c>
      <c r="F38" s="24">
        <f t="shared" si="5"/>
        <v>0</v>
      </c>
      <c r="G38" s="20">
        <v>0</v>
      </c>
      <c r="K38" s="48"/>
      <c r="L38" s="48"/>
      <c r="M38" s="48"/>
    </row>
    <row r="39" spans="2:13" ht="31.5" hidden="1">
      <c r="B39" s="15">
        <v>50110000</v>
      </c>
      <c r="C39" s="44" t="s">
        <v>94</v>
      </c>
      <c r="D39" s="39">
        <v>0</v>
      </c>
      <c r="E39" s="39"/>
      <c r="F39" s="39"/>
      <c r="G39" s="20">
        <v>0</v>
      </c>
    </row>
    <row r="40" spans="2:13">
      <c r="B40" s="63" t="s">
        <v>20</v>
      </c>
      <c r="C40" s="64"/>
      <c r="D40" s="43">
        <f>D11+D16+D38</f>
        <v>396807</v>
      </c>
      <c r="E40" s="43">
        <f>E11+E16</f>
        <v>217.15625</v>
      </c>
      <c r="F40" s="43">
        <f>F11+F16+F38</f>
        <v>457412.52999999997</v>
      </c>
      <c r="G40" s="22">
        <f t="shared" si="1"/>
        <v>115.27330163026357</v>
      </c>
    </row>
    <row r="41" spans="2:13">
      <c r="B41" s="63" t="s">
        <v>34</v>
      </c>
      <c r="C41" s="64"/>
      <c r="D41" s="43">
        <f>D40+D33</f>
        <v>444307</v>
      </c>
      <c r="E41" s="43">
        <f t="shared" ref="E41:F41" si="6">E40+E33</f>
        <v>217.15625</v>
      </c>
      <c r="F41" s="43">
        <f t="shared" si="6"/>
        <v>504912.52999999997</v>
      </c>
      <c r="G41" s="22">
        <f t="shared" si="1"/>
        <v>113.64046256304761</v>
      </c>
    </row>
    <row r="42" spans="2:13" ht="30" customHeight="1"/>
    <row r="43" spans="2:13" s="50" customFormat="1" ht="18.75">
      <c r="B43" s="56" t="s">
        <v>107</v>
      </c>
      <c r="C43" s="56"/>
      <c r="D43" s="67" t="s">
        <v>106</v>
      </c>
      <c r="E43" s="68"/>
      <c r="F43" s="68"/>
      <c r="G43" s="68"/>
    </row>
  </sheetData>
  <mergeCells count="16">
    <mergeCell ref="A8:A9"/>
    <mergeCell ref="B8:B9"/>
    <mergeCell ref="C8:C9"/>
    <mergeCell ref="E8:E9"/>
    <mergeCell ref="F8:F9"/>
    <mergeCell ref="B43:C43"/>
    <mergeCell ref="B40:C40"/>
    <mergeCell ref="B41:C41"/>
    <mergeCell ref="E1:G1"/>
    <mergeCell ref="B3:G3"/>
    <mergeCell ref="B4:G4"/>
    <mergeCell ref="B6:G6"/>
    <mergeCell ref="G8:G9"/>
    <mergeCell ref="B5:G5"/>
    <mergeCell ref="D8:D9"/>
    <mergeCell ref="D43:G43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1</vt:lpstr>
      <vt:lpstr>дод 2</vt:lpstr>
      <vt:lpstr>'дод 1'!Заголовки_для_печати</vt:lpstr>
      <vt:lpstr>'дод 2'!Область_печати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Microsoft</cp:lastModifiedBy>
  <cp:lastPrinted>2026-06-01T08:27:18Z</cp:lastPrinted>
  <dcterms:created xsi:type="dcterms:W3CDTF">2018-01-22T06:43:42Z</dcterms:created>
  <dcterms:modified xsi:type="dcterms:W3CDTF">2026-06-01T08:27:54Z</dcterms:modified>
</cp:coreProperties>
</file>