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defaultThemeVersion="124226"/>
  <bookViews>
    <workbookView xWindow="-120" yWindow="-120" windowWidth="20730" windowHeight="11760" activeTab="1"/>
  </bookViews>
  <sheets>
    <sheet name="дод 1" sheetId="1" r:id="rId1"/>
    <sheet name="дод 2" sheetId="2" r:id="rId2"/>
  </sheets>
  <definedNames>
    <definedName name="_xlnm.Print_Titles" localSheetId="0">'дод 1'!$A:$C</definedName>
    <definedName name="_xlnm.Print_Area" localSheetId="1">'дод 2'!$A$1:$F$44</definedName>
  </definedNames>
  <calcPr calcId="125725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12" i="2"/>
  <c r="E12"/>
  <c r="E59" i="1"/>
  <c r="F59"/>
  <c r="D59"/>
  <c r="G61"/>
  <c r="D62"/>
  <c r="E62"/>
  <c r="F62"/>
  <c r="G63"/>
  <c r="D44"/>
  <c r="D43" s="1"/>
  <c r="G13"/>
  <c r="G14"/>
  <c r="G15"/>
  <c r="G16"/>
  <c r="G19"/>
  <c r="G21"/>
  <c r="G24"/>
  <c r="G25"/>
  <c r="G28"/>
  <c r="G29"/>
  <c r="G30"/>
  <c r="G31"/>
  <c r="G32"/>
  <c r="G33"/>
  <c r="G34"/>
  <c r="G35"/>
  <c r="G36"/>
  <c r="G37"/>
  <c r="G39"/>
  <c r="G40"/>
  <c r="G41"/>
  <c r="G45"/>
  <c r="G48"/>
  <c r="G49"/>
  <c r="G50"/>
  <c r="G52"/>
  <c r="G53"/>
  <c r="G56"/>
  <c r="G60"/>
  <c r="G64"/>
  <c r="G65"/>
  <c r="G66"/>
  <c r="G67"/>
  <c r="G69"/>
  <c r="G70"/>
  <c r="G72"/>
  <c r="G73"/>
  <c r="G44" l="1"/>
  <c r="G62"/>
  <c r="C34" i="2"/>
  <c r="C33" s="1"/>
  <c r="C32" s="1"/>
  <c r="E34"/>
  <c r="E33" s="1"/>
  <c r="E32" s="1"/>
  <c r="F36"/>
  <c r="E18"/>
  <c r="E54" i="1" l="1"/>
  <c r="D54"/>
  <c r="F43"/>
  <c r="G43" s="1"/>
  <c r="F17" i="2"/>
  <c r="D37" l="1"/>
  <c r="E37"/>
  <c r="C37"/>
  <c r="F26"/>
  <c r="F27"/>
  <c r="F28"/>
  <c r="F29"/>
  <c r="F30"/>
  <c r="F31"/>
  <c r="F32"/>
  <c r="F33"/>
  <c r="F34"/>
  <c r="F35"/>
  <c r="D20" i="1"/>
  <c r="F18"/>
  <c r="E47"/>
  <c r="F47"/>
  <c r="D47"/>
  <c r="E12"/>
  <c r="F12"/>
  <c r="D12"/>
  <c r="G47" l="1"/>
  <c r="G12"/>
  <c r="D22" i="2"/>
  <c r="E22"/>
  <c r="C22"/>
  <c r="D25"/>
  <c r="E25"/>
  <c r="C25"/>
  <c r="F25" l="1"/>
  <c r="F55" i="1"/>
  <c r="F54" l="1"/>
  <c r="G54" s="1"/>
  <c r="G55"/>
  <c r="E38"/>
  <c r="F38"/>
  <c r="D38"/>
  <c r="G59"/>
  <c r="E51"/>
  <c r="F51"/>
  <c r="F46" s="1"/>
  <c r="D51"/>
  <c r="F42" l="1"/>
  <c r="D46"/>
  <c r="D42" s="1"/>
  <c r="G51"/>
  <c r="G38"/>
  <c r="E46"/>
  <c r="E42" s="1"/>
  <c r="F13" i="2"/>
  <c r="F14"/>
  <c r="F23"/>
  <c r="F24"/>
  <c r="G42" i="1" l="1"/>
  <c r="G46"/>
  <c r="D12" i="2"/>
  <c r="D11" s="1"/>
  <c r="D10" s="1"/>
  <c r="D16"/>
  <c r="D21"/>
  <c r="D15" s="1"/>
  <c r="D39" l="1"/>
  <c r="D40" s="1"/>
  <c r="E21"/>
  <c r="E15" s="1"/>
  <c r="F23" i="1"/>
  <c r="D23"/>
  <c r="C21" i="2"/>
  <c r="C15" s="1"/>
  <c r="E16"/>
  <c r="C16"/>
  <c r="C11"/>
  <c r="F22" i="1" l="1"/>
  <c r="G23"/>
  <c r="F16" i="2"/>
  <c r="F21"/>
  <c r="E11"/>
  <c r="F11" s="1"/>
  <c r="F12"/>
  <c r="F15"/>
  <c r="F22"/>
  <c r="C10"/>
  <c r="C39" s="1"/>
  <c r="D68" i="1" l="1"/>
  <c r="E23"/>
  <c r="E71" l="1"/>
  <c r="E68"/>
  <c r="F68"/>
  <c r="G68" s="1"/>
  <c r="F71"/>
  <c r="E18"/>
  <c r="E20"/>
  <c r="F20"/>
  <c r="E11"/>
  <c r="F17" l="1"/>
  <c r="G20"/>
  <c r="E17"/>
  <c r="E58"/>
  <c r="E57"/>
  <c r="F57"/>
  <c r="F11"/>
  <c r="D71" l="1"/>
  <c r="G71" s="1"/>
  <c r="D58" l="1"/>
  <c r="D57"/>
  <c r="G57" s="1"/>
  <c r="F58"/>
  <c r="G58" l="1"/>
  <c r="D27"/>
  <c r="D22"/>
  <c r="G22" s="1"/>
  <c r="D18"/>
  <c r="D11"/>
  <c r="G11" s="1"/>
  <c r="E22"/>
  <c r="D17" l="1"/>
  <c r="G17" s="1"/>
  <c r="G18"/>
  <c r="C40" i="2"/>
  <c r="D26" i="1"/>
  <c r="E10" i="2"/>
  <c r="E39" s="1"/>
  <c r="F27" i="1"/>
  <c r="F26" s="1"/>
  <c r="F10" s="1"/>
  <c r="E27"/>
  <c r="E26" s="1"/>
  <c r="E10" s="1"/>
  <c r="E74" s="1"/>
  <c r="E75" s="1"/>
  <c r="G27" l="1"/>
  <c r="G26"/>
  <c r="D10"/>
  <c r="D74" s="1"/>
  <c r="D75" s="1"/>
  <c r="F74"/>
  <c r="F10" i="2"/>
  <c r="G10" i="1" l="1"/>
  <c r="F75"/>
  <c r="G75" s="1"/>
  <c r="G74"/>
  <c r="F39" i="2"/>
  <c r="E40"/>
  <c r="F40" s="1"/>
</calcChain>
</file>

<file path=xl/sharedStrings.xml><?xml version="1.0" encoding="utf-8"?>
<sst xmlns="http://schemas.openxmlformats.org/spreadsheetml/2006/main" count="127" uniqueCount="108">
  <si>
    <t>ККД</t>
  </si>
  <si>
    <t>Податкові надходження  </t>
  </si>
  <si>
    <t>Податки на доходи, податки на прибуток, податки на збільшення ринкової вартості  </t>
  </si>
  <si>
    <t>Податок та збір на доходи фізичних осіб</t>
  </si>
  <si>
    <t>Податок на доходи фізичних осіб, що сплачується податковими агентами, із доходів платника податку у вигляді заробітної плати</t>
  </si>
  <si>
    <t>Податок на доходи фізичних осіб, що сплачується податковими агентами, із доходів платника податку інших ніж заробітна плата</t>
  </si>
  <si>
    <t>Податок на доходи фізичних осіб, що сплачується фізичними особами за результатами річного декларування</t>
  </si>
  <si>
    <t>Внутрішні податки на товари та послуги  </t>
  </si>
  <si>
    <t>Єдиний податок  </t>
  </si>
  <si>
    <t>Єдиний податок з фізичних осіб </t>
  </si>
  <si>
    <t>Інші податки та збори </t>
  </si>
  <si>
    <t>Неподаткові надходження  </t>
  </si>
  <si>
    <t>Адміністративні збори та платежі, доходи від некомерційної господарської діяльності </t>
  </si>
  <si>
    <t>Плата за надання адміністративних послуг</t>
  </si>
  <si>
    <t>Плата за надання інших адміністративних послуг</t>
  </si>
  <si>
    <t>Державне мито  </t>
  </si>
  <si>
    <t>Державне мито, що сплачується за місцем розгляду та оформлення документів, у тому числі за оформлення документів на спадщину і дарування  </t>
  </si>
  <si>
    <t>Державне мито, пов`язане з видачею та оформленням закордонних паспортів (посвідок) та паспортів громадян України  </t>
  </si>
  <si>
    <t>Офіційні трансферти  </t>
  </si>
  <si>
    <t>Від органів державного управління  </t>
  </si>
  <si>
    <t xml:space="preserve">Аналіз </t>
  </si>
  <si>
    <t>Доходи (загальний фонд)</t>
  </si>
  <si>
    <t>станом на 1 січня 2018 року</t>
  </si>
  <si>
    <t>Найменування</t>
  </si>
  <si>
    <t>РАЗОМ ПО ЗАГАЛЬНОМУ ФОНДУ</t>
  </si>
  <si>
    <t>Доходи (спеціальний фонд)</t>
  </si>
  <si>
    <t>Екологічний податок </t>
  </si>
  <si>
    <t>Власні надходження бюджетних установ  </t>
  </si>
  <si>
    <t>Надходження від плати за послуги, що надаються бюджетними установами згідно із законодавством </t>
  </si>
  <si>
    <t>Плата за послуги, що надаються бюджетними установами згідно з їх основною діяльністю </t>
  </si>
  <si>
    <t>Надходження бюджетних установ від реалізації в установленому порядку майна (крім нерухомого майна) </t>
  </si>
  <si>
    <t>Інші джерела власних надходжень бюджетних установ  </t>
  </si>
  <si>
    <t>Благодійні внески, гранти та дарунки </t>
  </si>
  <si>
    <t>РАЗОМ ПО СПЕЦІАЛЬНОМУ ФОНДУ</t>
  </si>
  <si>
    <t>Дотації з державного бюджету місцевим бюджетам</t>
  </si>
  <si>
    <t>Дотації з місцевих бюджетів іншим місцевим бюджетам</t>
  </si>
  <si>
    <t>Дотація з місцевого бюджету на здійснення переданих з державного бюджету видатків з утримання закладів освіти та охорони здоров`я за рахунок відповідної додаткової дотації з державного бюджету</t>
  </si>
  <si>
    <t>Субвенції з місцевих бюджетів іншим місцевим бюджетам</t>
  </si>
  <si>
    <t>Рентна плата за користування надрами для видобування корисних копалин загальнодержавного значення </t>
  </si>
  <si>
    <t>Інші субвенції з місцевого бюджету</t>
  </si>
  <si>
    <t>Рентна плата за спеціальне використання лісових ресурсів </t>
  </si>
  <si>
    <t>Рентна плата за спеціальне використання лісових ресурсів (крім рентної плати за спеціальне використання лісових ресурсів в частині деревини, заготовленої в порядку рубок головного користування) </t>
  </si>
  <si>
    <t>Рентна плата та плата за використання інших природних ресурсів </t>
  </si>
  <si>
    <t>Рентна плата за користування надрами </t>
  </si>
  <si>
    <t>Акцизний податок з реалізації суб`єктами господарювання роздрібної торгівлі підакцизних товарів </t>
  </si>
  <si>
    <t>Місцеві податки </t>
  </si>
  <si>
    <t>Податок на майно </t>
  </si>
  <si>
    <t>Податок на нерухоме майно, відмінне від земельної ділянки, сплачений юридичними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</si>
  <si>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житлової нерухомості </t>
  </si>
  <si>
    <t>Податок на нерухоме майно, відмінне від земельної ділянки, сплачений фізичними особами, які є власниками об`єктів нежитлової нерухомості </t>
  </si>
  <si>
    <t>Податок на нерухоме майно, відмінне від земельної ділянки, сплачений юридичними особами, які є власниками об`єктів нежитлової нерухомості </t>
  </si>
  <si>
    <t>Земельний податок з юридичних осіб </t>
  </si>
  <si>
    <t>Орендна плата з юридичних осіб </t>
  </si>
  <si>
    <t>Земельний податок з фізичних осіб </t>
  </si>
  <si>
    <t>Орендна плата з фізичних осіб </t>
  </si>
  <si>
    <t>Транспортний податок з юридичних осіб </t>
  </si>
  <si>
    <t>Єдиний податок з сільськогосподарських товаровиробників, у яких частка сільськогосподарського товаровиробництва за попередній податковий (звітний) рік дорівнює або перевищує 75 відсотків` </t>
  </si>
  <si>
    <t>Базова дотація </t>
  </si>
  <si>
    <t>Субвенції з державного бюджету місцевим бюджетам</t>
  </si>
  <si>
    <t>Освітня субвенція з державного бюджету місцевим бюджетам </t>
  </si>
  <si>
    <t>Екологічний податок, який справляється за викиди в атмосферне повітря забруднюючих речовин стаціонарними джерелами забруднення (за винятком викидів в атмосферне повітря двоокису вуглецю)</t>
  </si>
  <si>
    <t>Надходження від скидів забруднюючих речовин безпосередньо у водні об`єкти </t>
  </si>
  <si>
    <t>Плата за оренду майна бюджетних установ, що здійснюється відповідно до Закону України `Про оренду державного та комунального майна`</t>
  </si>
  <si>
    <t>Цільові фонди  </t>
  </si>
  <si>
    <t>Цільові фонди, утворені Верховною Радою Автономної Республіки Крим, органами місцевого самоврядування та місцевими органами виконавчої влади  </t>
  </si>
  <si>
    <t>про виконання бюджету Вишнівської селищної територіальної громади по доходах</t>
  </si>
  <si>
    <t>(загальний фонд)</t>
  </si>
  <si>
    <t>План на вказаний період з урахуванням змін</t>
  </si>
  <si>
    <t xml:space="preserve">Факт </t>
  </si>
  <si>
    <t>План на рік з урахуванням змін</t>
  </si>
  <si>
    <t>(спеціальний фонд)</t>
  </si>
  <si>
    <t>Інші надходження</t>
  </si>
  <si>
    <t>ЗВІТ</t>
  </si>
  <si>
    <t>Інші неподаткові надходження</t>
  </si>
  <si>
    <t>Інші  надходження</t>
  </si>
  <si>
    <t>Грошові стягнення за шкоду,заподіяну порушенням законодавства про охорону навколишнього середовища внаслідок господарської та іншої діяльності</t>
  </si>
  <si>
    <t>Акцизний податок з реалізації виробниками та/або імпортерами, у тому числі в роздрібній торгівлі тютюнових виробів, тютюну та промислових замінників тютюну,рідин, що використовуються в електронних сигаретах, що оподатковується згідно з підпунктом 213.1.14</t>
  </si>
  <si>
    <t>Акцизний податок з реалізації суб`єктами господарювання роздрібної торгівлі підакцизних товарів (крім тих, що оподатковуються згідно з підпунктом 213.1.14 пункту 213.1 статті 213 Податкового кодексу України)</t>
  </si>
  <si>
    <t>Єдиний податок з юридичних осіб</t>
  </si>
  <si>
    <t>% виконання</t>
  </si>
  <si>
    <t xml:space="preserve">% виконання  </t>
  </si>
  <si>
    <t>Адміністративний збір за державну реєстрацію речових прав на нерухоме майно та їх обтяжень</t>
  </si>
  <si>
    <t>Податок на доходи фізичних осіб у вигляді мінімального податкового зобов'язання, що підлягає сплаті фізичними особами</t>
  </si>
  <si>
    <t>Адміністративний збір за проведення державної реєстрації юридичних осіб, фізичних осіб - підприємців та громадських формувань</t>
  </si>
  <si>
    <t>Інші дотації з місцевого бюджету</t>
  </si>
  <si>
    <t>Офіційні трансферти</t>
  </si>
  <si>
    <t>Від органів державного управління</t>
  </si>
  <si>
    <t>Транспортний податок з фізичних осіб </t>
  </si>
  <si>
    <t>Субвенція з державного бюджету місцевим бюджетам на надання державної підтримки особам з особливими освітніми потребами</t>
  </si>
  <si>
    <t>Субвенція з державного бюджету місцевим бюджетам на реалізацію публічного інвестиційного проекту на забезпечення якісної, сучасної та доступної загальної середньої освіти `Нова українська школа`</t>
  </si>
  <si>
    <t>Субвенція з державного бюджету місцевим бюджетам на здійснення доплат педагогічним працівникам закладів загальної середньої освіти</t>
  </si>
  <si>
    <t>Цільові фонди</t>
  </si>
  <si>
    <t>Цільові фонди, утворені Верховною Радою Автономної Республіки Крим, органами місцевого самоврядування та місцевими органами виконавчої влади</t>
  </si>
  <si>
    <t>грн.</t>
  </si>
  <si>
    <t>Адміністративні штрафи та інші санкції</t>
  </si>
  <si>
    <t>Доходи від власності та підприємницької діяльності</t>
  </si>
  <si>
    <t>Грошові стягнення за шкоду, заподіяну порушенням законодавства про охорону навколишнього природного середовища внаслідок господарської та іншої діяльності</t>
  </si>
  <si>
    <t>Освітня субвенція з державного бюджету місцевим бюджетам</t>
  </si>
  <si>
    <t>Субвенція з державного бюджету місцевим бюджетам на покращення якості гарячого харчування та фінансування харчування учнів початкових класів закладів загальної середньої освіти</t>
  </si>
  <si>
    <t>за 2025 рік</t>
  </si>
  <si>
    <t>Субвенція з державного бюджету місцевим бюджетам на забезпечення харчуванням учнів закладів загальної середньої освіти</t>
  </si>
  <si>
    <t>Додаткова дотація з державного бюджету місцевим бюджетам на здійснення повноважень органів місцевого самоврядування на деокупованих, тимчасово окупованих та інших територіях України, що зазнали негативного впливу у зв`язку з повномасштабною збройною агресією Російської Федерації</t>
  </si>
  <si>
    <t>Субвенція з місцевого бюджету на реалізацію публічного інвестиційного проекту із виплати грошової компенсації за належні для отримання жилі приміщення для сімей осіб, визначених пунктами 2 - 5 частини першої статті 10-1 Закону України "Про статус ветеранів війни, гарантії їх соціального захисту", для осіб з інвалідністю I - II групи, яка настала внаслідок поранення, контузії, каліцтва або захворювання, одержаних під час безпосередньої участі в антитерористичній операції, забезпеченні її проведення, здійсненні заходів із забезпечення національної безпеки і оборони, відсічі і стримування збройної агресії Російської Федерації у Донецькій та Луганській областях, забезпеченні їх здійснення, у заходах, необхідних для забезпечення оборони України, захисту безпеки населення та інтересів держави у зв'язку з військовою агресією Російської Федерації проти України, визначених пунктами 11 - 14 частини другої статті 7 Закону України "Про статус ветеранів війни, гарантії їх соціального захисту", та які потребують поліпшення житлових умов, за рахунок відповідної субвенції з державного бюджету</t>
  </si>
  <si>
    <t>Всього без урахування трансфертів</t>
  </si>
  <si>
    <t xml:space="preserve">Секретар селищної ради                                                Світлана ФЕДАН                                                             </t>
  </si>
  <si>
    <t xml:space="preserve">    Секретар селищної ради                                              Світлана ФЕДАН                                                                 </t>
  </si>
  <si>
    <t>Додаток 1
до рішення сесії Вишнівської селищної ради  №1447-53/VIII                               від 20 лютого 2026 року</t>
  </si>
  <si>
    <t xml:space="preserve">Додаток 2
до рішення сесії Вишнівської селищної ради №1447-53/VIII
від 20 лютого 2026 року                                      
</t>
  </si>
</sst>
</file>

<file path=xl/styles.xml><?xml version="1.0" encoding="utf-8"?>
<styleSheet xmlns="http://schemas.openxmlformats.org/spreadsheetml/2006/main">
  <numFmts count="2">
    <numFmt numFmtId="164" formatCode="#0.0"/>
    <numFmt numFmtId="165" formatCode="#0.00"/>
  </numFmts>
  <fonts count="28"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8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0"/>
      <name val="Arial Cyr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4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indexed="8"/>
      <name val="Times New Roman"/>
      <family val="1"/>
      <charset val="204"/>
    </font>
    <font>
      <sz val="14"/>
      <color theme="1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8" tint="0.59999389629810485"/>
        <bgColor indexed="64"/>
      </patternFill>
    </fill>
    <fill>
      <patternFill patternType="solid">
        <fgColor theme="8" tint="0.39997558519241921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7">
    <xf numFmtId="0" fontId="0" fillId="0" borderId="0"/>
    <xf numFmtId="0" fontId="19" fillId="0" borderId="0"/>
    <xf numFmtId="0" fontId="15" fillId="0" borderId="0"/>
    <xf numFmtId="0" fontId="14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</cellStyleXfs>
  <cellXfs count="79">
    <xf numFmtId="0" fontId="0" fillId="0" borderId="0" xfId="0"/>
    <xf numFmtId="0" fontId="16" fillId="0" borderId="0" xfId="0" applyFont="1" applyAlignment="1">
      <alignment horizontal="center"/>
    </xf>
    <xf numFmtId="0" fontId="0" fillId="0" borderId="0" xfId="0" applyBorder="1" applyAlignment="1"/>
    <xf numFmtId="0" fontId="17" fillId="0" borderId="0" xfId="0" applyFont="1" applyAlignment="1"/>
    <xf numFmtId="0" fontId="16" fillId="0" borderId="0" xfId="0" applyFont="1" applyAlignment="1"/>
    <xf numFmtId="0" fontId="18" fillId="0" borderId="0" xfId="0" applyFont="1" applyAlignment="1"/>
    <xf numFmtId="0" fontId="0" fillId="0" borderId="2" xfId="0" applyBorder="1" applyAlignment="1"/>
    <xf numFmtId="0" fontId="21" fillId="0" borderId="0" xfId="0" applyFont="1"/>
    <xf numFmtId="0" fontId="21" fillId="0" borderId="0" xfId="0" applyFont="1" applyAlignment="1">
      <alignment wrapText="1"/>
    </xf>
    <xf numFmtId="0" fontId="21" fillId="3" borderId="2" xfId="0" applyFont="1" applyFill="1" applyBorder="1" applyAlignment="1">
      <alignment horizontal="center"/>
    </xf>
    <xf numFmtId="0" fontId="20" fillId="3" borderId="2" xfId="0" applyFont="1" applyFill="1" applyBorder="1" applyAlignment="1">
      <alignment horizontal="center" wrapText="1"/>
    </xf>
    <xf numFmtId="0" fontId="20" fillId="3" borderId="2" xfId="0" applyFont="1" applyFill="1" applyBorder="1" applyAlignment="1">
      <alignment horizontal="center" vertical="center" wrapText="1"/>
    </xf>
    <xf numFmtId="0" fontId="22" fillId="3" borderId="2" xfId="1" applyFont="1" applyFill="1" applyBorder="1" applyAlignment="1">
      <alignment horizontal="center" wrapText="1"/>
    </xf>
    <xf numFmtId="0" fontId="20" fillId="0" borderId="2" xfId="0" applyFont="1" applyBorder="1"/>
    <xf numFmtId="0" fontId="21" fillId="0" borderId="2" xfId="0" applyFont="1" applyBorder="1"/>
    <xf numFmtId="0" fontId="21" fillId="0" borderId="0" xfId="0" applyFont="1" applyAlignment="1">
      <alignment horizontal="right"/>
    </xf>
    <xf numFmtId="0" fontId="21" fillId="0" borderId="2" xfId="0" applyFont="1" applyBorder="1" applyAlignment="1">
      <alignment horizontal="right" vertical="center"/>
    </xf>
    <xf numFmtId="0" fontId="20" fillId="0" borderId="0" xfId="0" applyFont="1"/>
    <xf numFmtId="0" fontId="21" fillId="0" borderId="2" xfId="0" applyFont="1" applyBorder="1" applyAlignment="1">
      <alignment vertical="center"/>
    </xf>
    <xf numFmtId="0" fontId="16" fillId="0" borderId="0" xfId="0" applyFont="1"/>
    <xf numFmtId="0" fontId="20" fillId="0" borderId="2" xfId="0" applyFont="1" applyBorder="1" applyAlignment="1">
      <alignment vertical="center"/>
    </xf>
    <xf numFmtId="0" fontId="21" fillId="0" borderId="2" xfId="0" applyFont="1" applyFill="1" applyBorder="1" applyAlignment="1">
      <alignment vertical="center"/>
    </xf>
    <xf numFmtId="165" fontId="20" fillId="2" borderId="2" xfId="2" applyNumberFormat="1" applyFont="1" applyFill="1" applyBorder="1"/>
    <xf numFmtId="0" fontId="0" fillId="0" borderId="0" xfId="0" applyBorder="1"/>
    <xf numFmtId="0" fontId="1" fillId="0" borderId="0" xfId="16" applyBorder="1"/>
    <xf numFmtId="0" fontId="16" fillId="0" borderId="0" xfId="0" applyFont="1" applyBorder="1"/>
    <xf numFmtId="0" fontId="25" fillId="0" borderId="2" xfId="0" applyNumberFormat="1" applyFont="1" applyFill="1" applyBorder="1" applyAlignment="1" applyProtection="1">
      <alignment vertical="center" wrapText="1"/>
    </xf>
    <xf numFmtId="0" fontId="0" fillId="0" borderId="0" xfId="0" applyAlignment="1"/>
    <xf numFmtId="0" fontId="21" fillId="0" borderId="2" xfId="0" applyFont="1" applyBorder="1" applyAlignment="1">
      <alignment vertical="center" wrapText="1"/>
    </xf>
    <xf numFmtId="0" fontId="20" fillId="0" borderId="2" xfId="0" applyFont="1" applyBorder="1" applyAlignment="1">
      <alignment vertical="center" wrapText="1"/>
    </xf>
    <xf numFmtId="0" fontId="20" fillId="0" borderId="2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/>
    </xf>
    <xf numFmtId="0" fontId="21" fillId="0" borderId="2" xfId="0" applyFont="1" applyBorder="1" applyAlignment="1">
      <alignment horizontal="left" vertical="center" wrapText="1"/>
    </xf>
    <xf numFmtId="0" fontId="20" fillId="0" borderId="2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/>
    </xf>
    <xf numFmtId="0" fontId="21" fillId="0" borderId="3" xfId="0" applyFont="1" applyBorder="1" applyAlignment="1">
      <alignment horizontal="left" vertical="center" wrapText="1"/>
    </xf>
    <xf numFmtId="0" fontId="20" fillId="0" borderId="3" xfId="0" applyFont="1" applyBorder="1" applyAlignment="1">
      <alignment horizontal="left" vertical="center" wrapText="1"/>
    </xf>
    <xf numFmtId="0" fontId="21" fillId="0" borderId="2" xfId="15" applyFont="1" applyBorder="1" applyAlignment="1">
      <alignment horizontal="left" vertical="center" wrapText="1"/>
    </xf>
    <xf numFmtId="165" fontId="20" fillId="2" borderId="2" xfId="0" applyNumberFormat="1" applyFont="1" applyFill="1" applyBorder="1" applyAlignment="1">
      <alignment horizontal="right"/>
    </xf>
    <xf numFmtId="164" fontId="20" fillId="2" borderId="2" xfId="0" applyNumberFormat="1" applyFont="1" applyFill="1" applyBorder="1" applyAlignment="1">
      <alignment horizontal="right"/>
    </xf>
    <xf numFmtId="165" fontId="20" fillId="0" borderId="2" xfId="0" applyNumberFormat="1" applyFont="1" applyBorder="1" applyAlignment="1">
      <alignment horizontal="right" vertical="center"/>
    </xf>
    <xf numFmtId="164" fontId="20" fillId="0" borderId="2" xfId="0" applyNumberFormat="1" applyFont="1" applyBorder="1" applyAlignment="1">
      <alignment horizontal="right" vertical="center"/>
    </xf>
    <xf numFmtId="165" fontId="21" fillId="0" borderId="2" xfId="0" applyNumberFormat="1" applyFont="1" applyBorder="1" applyAlignment="1">
      <alignment horizontal="right" vertical="center"/>
    </xf>
    <xf numFmtId="165" fontId="21" fillId="0" borderId="2" xfId="0" applyNumberFormat="1" applyFont="1" applyBorder="1" applyAlignment="1">
      <alignment horizontal="right" vertical="center" wrapText="1"/>
    </xf>
    <xf numFmtId="164" fontId="21" fillId="0" borderId="2" xfId="0" applyNumberFormat="1" applyFont="1" applyBorder="1" applyAlignment="1">
      <alignment horizontal="right" vertical="center"/>
    </xf>
    <xf numFmtId="165" fontId="20" fillId="0" borderId="2" xfId="0" applyNumberFormat="1" applyFont="1" applyBorder="1" applyAlignment="1">
      <alignment horizontal="right" vertical="center" wrapText="1"/>
    </xf>
    <xf numFmtId="165" fontId="20" fillId="0" borderId="2" xfId="0" applyNumberFormat="1" applyFont="1" applyBorder="1" applyAlignment="1">
      <alignment vertical="center"/>
    </xf>
    <xf numFmtId="164" fontId="20" fillId="0" borderId="2" xfId="0" applyNumberFormat="1" applyFont="1" applyBorder="1" applyAlignment="1">
      <alignment vertical="center"/>
    </xf>
    <xf numFmtId="0" fontId="21" fillId="0" borderId="2" xfId="0" applyFont="1" applyFill="1" applyBorder="1" applyAlignment="1">
      <alignment vertical="center" wrapText="1"/>
    </xf>
    <xf numFmtId="165" fontId="21" fillId="0" borderId="2" xfId="0" applyNumberFormat="1" applyFont="1" applyFill="1" applyBorder="1" applyAlignment="1">
      <alignment vertical="center" wrapText="1"/>
    </xf>
    <xf numFmtId="165" fontId="21" fillId="0" borderId="2" xfId="0" applyNumberFormat="1" applyFont="1" applyFill="1" applyBorder="1" applyAlignment="1">
      <alignment vertical="center"/>
    </xf>
    <xf numFmtId="165" fontId="21" fillId="0" borderId="2" xfId="0" applyNumberFormat="1" applyFont="1" applyBorder="1" applyAlignment="1">
      <alignment vertical="center" wrapText="1"/>
    </xf>
    <xf numFmtId="165" fontId="20" fillId="0" borderId="2" xfId="0" applyNumberFormat="1" applyFont="1" applyBorder="1" applyAlignment="1">
      <alignment vertical="center" wrapText="1"/>
    </xf>
    <xf numFmtId="165" fontId="21" fillId="0" borderId="2" xfId="0" applyNumberFormat="1" applyFont="1" applyBorder="1" applyAlignment="1">
      <alignment vertical="center"/>
    </xf>
    <xf numFmtId="165" fontId="20" fillId="0" borderId="2" xfId="0" applyNumberFormat="1" applyFont="1" applyFill="1" applyBorder="1" applyAlignment="1">
      <alignment vertical="center"/>
    </xf>
    <xf numFmtId="165" fontId="20" fillId="0" borderId="2" xfId="0" applyNumberFormat="1" applyFont="1" applyFill="1" applyBorder="1" applyAlignment="1">
      <alignment vertical="center" wrapText="1"/>
    </xf>
    <xf numFmtId="164" fontId="21" fillId="0" borderId="2" xfId="0" applyNumberFormat="1" applyFont="1" applyBorder="1" applyAlignment="1">
      <alignment vertical="center"/>
    </xf>
    <xf numFmtId="0" fontId="26" fillId="0" borderId="3" xfId="0" applyFont="1" applyBorder="1" applyAlignment="1">
      <alignment horizontal="left" vertical="center" wrapText="1"/>
    </xf>
    <xf numFmtId="0" fontId="21" fillId="0" borderId="0" xfId="0" applyFont="1" applyBorder="1" applyAlignment="1">
      <alignment wrapText="1"/>
    </xf>
    <xf numFmtId="0" fontId="21" fillId="0" borderId="0" xfId="0" applyFont="1" applyAlignment="1">
      <alignment horizontal="center"/>
    </xf>
    <xf numFmtId="0" fontId="0" fillId="0" borderId="2" xfId="0" applyBorder="1" applyAlignment="1"/>
    <xf numFmtId="0" fontId="20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 wrapText="1"/>
    </xf>
    <xf numFmtId="0" fontId="20" fillId="2" borderId="1" xfId="0" applyFont="1" applyFill="1" applyBorder="1" applyAlignment="1">
      <alignment horizontal="left"/>
    </xf>
    <xf numFmtId="0" fontId="20" fillId="2" borderId="3" xfId="0" applyFont="1" applyFill="1" applyBorder="1" applyAlignment="1">
      <alignment horizontal="left"/>
    </xf>
    <xf numFmtId="0" fontId="23" fillId="0" borderId="0" xfId="0" applyFont="1" applyFill="1" applyAlignment="1">
      <alignment horizontal="left" wrapText="1"/>
    </xf>
    <xf numFmtId="0" fontId="23" fillId="0" borderId="0" xfId="0" applyFont="1" applyFill="1" applyAlignment="1">
      <alignment horizontal="left"/>
    </xf>
    <xf numFmtId="0" fontId="24" fillId="0" borderId="0" xfId="0" applyFont="1" applyAlignment="1">
      <alignment horizontal="center"/>
    </xf>
    <xf numFmtId="0" fontId="22" fillId="0" borderId="4" xfId="1" applyFont="1" applyBorder="1" applyAlignment="1">
      <alignment horizontal="center" vertical="center" wrapText="1"/>
    </xf>
    <xf numFmtId="0" fontId="22" fillId="0" borderId="5" xfId="1" applyFont="1" applyBorder="1" applyAlignment="1">
      <alignment horizontal="center" vertical="center" wrapText="1"/>
    </xf>
    <xf numFmtId="0" fontId="20" fillId="0" borderId="4" xfId="0" applyFont="1" applyBorder="1" applyAlignment="1">
      <alignment horizontal="center" vertical="center" wrapText="1"/>
    </xf>
    <xf numFmtId="0" fontId="20" fillId="0" borderId="5" xfId="0" applyFont="1" applyBorder="1" applyAlignment="1">
      <alignment horizontal="center" vertical="center" wrapText="1"/>
    </xf>
    <xf numFmtId="0" fontId="27" fillId="0" borderId="0" xfId="0" applyFont="1" applyAlignment="1">
      <alignment horizontal="left"/>
    </xf>
    <xf numFmtId="0" fontId="23" fillId="0" borderId="0" xfId="0" applyFont="1" applyFill="1" applyAlignment="1">
      <alignment horizontal="left" vertical="top" wrapText="1"/>
    </xf>
    <xf numFmtId="0" fontId="23" fillId="0" borderId="0" xfId="0" applyFont="1" applyFill="1" applyAlignment="1">
      <alignment horizontal="left" vertical="top"/>
    </xf>
    <xf numFmtId="0" fontId="21" fillId="0" borderId="0" xfId="0" applyFont="1" applyAlignment="1">
      <alignment horizontal="right"/>
    </xf>
    <xf numFmtId="0" fontId="20" fillId="0" borderId="2" xfId="0" applyFont="1" applyFill="1" applyBorder="1" applyAlignment="1">
      <alignment horizontal="center" vertical="center" wrapText="1"/>
    </xf>
  </cellXfs>
  <cellStyles count="17">
    <cellStyle name="Обычный" xfId="0" builtinId="0"/>
    <cellStyle name="Обычный 10" xfId="9"/>
    <cellStyle name="Обычный 11" xfId="10"/>
    <cellStyle name="Обычный 12" xfId="11"/>
    <cellStyle name="Обычный 13" xfId="12"/>
    <cellStyle name="Обычный 14" xfId="13"/>
    <cellStyle name="Обычный 15" xfId="14"/>
    <cellStyle name="Обычный 16" xfId="15"/>
    <cellStyle name="Обычный 17" xfId="16"/>
    <cellStyle name="Обычный 2" xfId="1"/>
    <cellStyle name="Обычный 3" xfId="2"/>
    <cellStyle name="Обычный 4" xfId="3"/>
    <cellStyle name="Обычный 5" xfId="4"/>
    <cellStyle name="Обычный 6" xfId="5"/>
    <cellStyle name="Обычный 7" xfId="6"/>
    <cellStyle name="Обычный 8" xfId="7"/>
    <cellStyle name="Обычный 9" xfId="8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77"/>
  <sheetViews>
    <sheetView view="pageBreakPreview" zoomScale="88" zoomScaleNormal="87" zoomScaleSheetLayoutView="88" workbookViewId="0">
      <selection activeCell="C1" sqref="C1"/>
    </sheetView>
  </sheetViews>
  <sheetFormatPr defaultRowHeight="15.75"/>
  <cols>
    <col min="1" max="1" width="0.140625" customWidth="1"/>
    <col min="2" max="2" width="12.85546875" style="7" customWidth="1"/>
    <col min="3" max="3" width="85.5703125" style="8" customWidth="1"/>
    <col min="4" max="4" width="17.28515625" style="8" customWidth="1"/>
    <col min="5" max="5" width="15" style="7" hidden="1" customWidth="1"/>
    <col min="6" max="7" width="17.28515625" style="7" customWidth="1"/>
  </cols>
  <sheetData>
    <row r="1" spans="1:10" ht="96" customHeight="1">
      <c r="E1" s="67" t="s">
        <v>106</v>
      </c>
      <c r="F1" s="68"/>
      <c r="G1" s="68"/>
    </row>
    <row r="2" spans="1:10" ht="23.25">
      <c r="A2" s="3" t="s">
        <v>20</v>
      </c>
      <c r="B2" s="69" t="s">
        <v>72</v>
      </c>
      <c r="C2" s="69"/>
      <c r="D2" s="69"/>
      <c r="E2" s="69"/>
      <c r="F2" s="69"/>
      <c r="G2" s="69"/>
      <c r="H2" s="4"/>
      <c r="I2" s="4"/>
      <c r="J2" s="4"/>
    </row>
    <row r="3" spans="1:10" ht="18.75">
      <c r="A3" s="1"/>
      <c r="B3" s="69" t="s">
        <v>65</v>
      </c>
      <c r="C3" s="69"/>
      <c r="D3" s="69"/>
      <c r="E3" s="69"/>
      <c r="F3" s="69"/>
      <c r="G3" s="69"/>
      <c r="H3" s="1"/>
      <c r="I3" s="1"/>
      <c r="J3" s="1"/>
    </row>
    <row r="4" spans="1:10" ht="18.75">
      <c r="A4" s="1"/>
      <c r="B4" s="69" t="s">
        <v>99</v>
      </c>
      <c r="C4" s="69"/>
      <c r="D4" s="69"/>
      <c r="E4" s="69"/>
      <c r="F4" s="69"/>
      <c r="G4" s="69"/>
      <c r="H4" s="1"/>
      <c r="I4" s="1"/>
      <c r="J4" s="1"/>
    </row>
    <row r="5" spans="1:10" ht="18.75">
      <c r="A5" s="5" t="s">
        <v>22</v>
      </c>
      <c r="B5" s="69" t="s">
        <v>66</v>
      </c>
      <c r="C5" s="69"/>
      <c r="D5" s="69"/>
      <c r="E5" s="69"/>
      <c r="F5" s="69"/>
      <c r="G5" s="69"/>
      <c r="H5" s="4"/>
      <c r="I5" s="4"/>
      <c r="J5" s="4"/>
    </row>
    <row r="6" spans="1:10">
      <c r="G6" s="15" t="s">
        <v>93</v>
      </c>
    </row>
    <row r="7" spans="1:10" ht="15.75" customHeight="1">
      <c r="A7" s="60"/>
      <c r="B7" s="61" t="s">
        <v>0</v>
      </c>
      <c r="C7" s="63" t="s">
        <v>23</v>
      </c>
      <c r="D7" s="72" t="s">
        <v>69</v>
      </c>
      <c r="E7" s="63" t="s">
        <v>67</v>
      </c>
      <c r="F7" s="63" t="s">
        <v>68</v>
      </c>
      <c r="G7" s="70" t="s">
        <v>79</v>
      </c>
      <c r="H7" s="2"/>
    </row>
    <row r="8" spans="1:10" ht="34.5" customHeight="1">
      <c r="A8" s="60"/>
      <c r="B8" s="62"/>
      <c r="C8" s="64"/>
      <c r="D8" s="73"/>
      <c r="E8" s="63"/>
      <c r="F8" s="63"/>
      <c r="G8" s="71"/>
    </row>
    <row r="9" spans="1:10" ht="18" customHeight="1">
      <c r="A9" s="6"/>
      <c r="B9" s="9"/>
      <c r="C9" s="10" t="s">
        <v>21</v>
      </c>
      <c r="D9" s="10"/>
      <c r="E9" s="11"/>
      <c r="F9" s="12"/>
      <c r="G9" s="12"/>
    </row>
    <row r="10" spans="1:10" s="17" customFormat="1">
      <c r="A10" s="13"/>
      <c r="B10" s="20">
        <v>10000000</v>
      </c>
      <c r="C10" s="29" t="s">
        <v>1</v>
      </c>
      <c r="D10" s="46">
        <f>D11+D17+D22+D26</f>
        <v>30811980</v>
      </c>
      <c r="E10" s="46">
        <f>E11+E17+E22+E26</f>
        <v>0</v>
      </c>
      <c r="F10" s="46">
        <f>F11+F17+F22+F26</f>
        <v>33456811.600000001</v>
      </c>
      <c r="G10" s="47">
        <f>F10/D10*100</f>
        <v>108.58377682966172</v>
      </c>
    </row>
    <row r="11" spans="1:10" s="17" customFormat="1" ht="31.5">
      <c r="A11" s="13"/>
      <c r="B11" s="20">
        <v>11000000</v>
      </c>
      <c r="C11" s="29" t="s">
        <v>2</v>
      </c>
      <c r="D11" s="46">
        <f>D12</f>
        <v>16847520</v>
      </c>
      <c r="E11" s="46">
        <f>E12</f>
        <v>0</v>
      </c>
      <c r="F11" s="46">
        <f>F12</f>
        <v>18182978.400000002</v>
      </c>
      <c r="G11" s="47">
        <f t="shared" ref="G11:G75" si="0">F11/D11*100</f>
        <v>107.92673580443888</v>
      </c>
    </row>
    <row r="12" spans="1:10" s="17" customFormat="1">
      <c r="A12" s="13"/>
      <c r="B12" s="20">
        <v>11010000</v>
      </c>
      <c r="C12" s="29" t="s">
        <v>3</v>
      </c>
      <c r="D12" s="46">
        <f>SUM(D13:D16)</f>
        <v>16847520</v>
      </c>
      <c r="E12" s="46">
        <f t="shared" ref="E12:F12" si="1">SUM(E13:E16)</f>
        <v>0</v>
      </c>
      <c r="F12" s="46">
        <f t="shared" si="1"/>
        <v>18182978.400000002</v>
      </c>
      <c r="G12" s="47">
        <f t="shared" si="0"/>
        <v>107.92673580443888</v>
      </c>
    </row>
    <row r="13" spans="1:10" s="7" customFormat="1" ht="31.5">
      <c r="A13" s="14"/>
      <c r="B13" s="21">
        <v>11010100</v>
      </c>
      <c r="C13" s="48" t="s">
        <v>4</v>
      </c>
      <c r="D13" s="49">
        <v>12076120</v>
      </c>
      <c r="E13" s="50">
        <v>0</v>
      </c>
      <c r="F13" s="50">
        <v>12637634.310000001</v>
      </c>
      <c r="G13" s="47">
        <f t="shared" si="0"/>
        <v>104.64979074404694</v>
      </c>
    </row>
    <row r="14" spans="1:10" s="7" customFormat="1" ht="31.5">
      <c r="A14" s="14"/>
      <c r="B14" s="21">
        <v>11010400</v>
      </c>
      <c r="C14" s="48" t="s">
        <v>5</v>
      </c>
      <c r="D14" s="49">
        <v>2979500</v>
      </c>
      <c r="E14" s="50">
        <v>0</v>
      </c>
      <c r="F14" s="50">
        <v>3472774.16</v>
      </c>
      <c r="G14" s="47">
        <f t="shared" si="0"/>
        <v>116.55560194663535</v>
      </c>
    </row>
    <row r="15" spans="1:10" s="7" customFormat="1" ht="31.5">
      <c r="A15" s="14"/>
      <c r="B15" s="18">
        <v>11010500</v>
      </c>
      <c r="C15" s="28" t="s">
        <v>6</v>
      </c>
      <c r="D15" s="51">
        <v>141900</v>
      </c>
      <c r="E15" s="50">
        <v>0</v>
      </c>
      <c r="F15" s="50">
        <v>153911.22</v>
      </c>
      <c r="G15" s="47">
        <f t="shared" si="0"/>
        <v>108.4645665961945</v>
      </c>
    </row>
    <row r="16" spans="1:10" s="7" customFormat="1" ht="31.5">
      <c r="A16" s="14"/>
      <c r="B16" s="18">
        <v>11011300</v>
      </c>
      <c r="C16" s="28" t="s">
        <v>82</v>
      </c>
      <c r="D16" s="51">
        <v>1650000</v>
      </c>
      <c r="E16" s="50">
        <v>0</v>
      </c>
      <c r="F16" s="50">
        <v>1918658.71</v>
      </c>
      <c r="G16" s="47">
        <f t="shared" si="0"/>
        <v>116.28234606060606</v>
      </c>
    </row>
    <row r="17" spans="1:7" s="17" customFormat="1">
      <c r="A17" s="13"/>
      <c r="B17" s="20">
        <v>13000000</v>
      </c>
      <c r="C17" s="29" t="s">
        <v>42</v>
      </c>
      <c r="D17" s="46">
        <f>D18+D20</f>
        <v>9690</v>
      </c>
      <c r="E17" s="46">
        <f t="shared" ref="E17:F17" si="2">E18+E20</f>
        <v>0</v>
      </c>
      <c r="F17" s="46">
        <f t="shared" si="2"/>
        <v>9834</v>
      </c>
      <c r="G17" s="47">
        <f t="shared" si="0"/>
        <v>101.48606811145511</v>
      </c>
    </row>
    <row r="18" spans="1:7" s="17" customFormat="1">
      <c r="A18" s="13"/>
      <c r="B18" s="20">
        <v>13010000</v>
      </c>
      <c r="C18" s="29" t="s">
        <v>40</v>
      </c>
      <c r="D18" s="46">
        <f>D19</f>
        <v>5600</v>
      </c>
      <c r="E18" s="46">
        <f>E19</f>
        <v>0</v>
      </c>
      <c r="F18" s="46">
        <f>F19</f>
        <v>5685.28</v>
      </c>
      <c r="G18" s="47">
        <f t="shared" si="0"/>
        <v>101.52285714285713</v>
      </c>
    </row>
    <row r="19" spans="1:7" s="7" customFormat="1" ht="47.25">
      <c r="A19" s="14"/>
      <c r="B19" s="18">
        <v>13010200</v>
      </c>
      <c r="C19" s="28" t="s">
        <v>41</v>
      </c>
      <c r="D19" s="51">
        <v>5600</v>
      </c>
      <c r="E19" s="50">
        <v>0</v>
      </c>
      <c r="F19" s="50">
        <v>5685.28</v>
      </c>
      <c r="G19" s="47">
        <f t="shared" si="0"/>
        <v>101.52285714285713</v>
      </c>
    </row>
    <row r="20" spans="1:7" s="17" customFormat="1">
      <c r="A20" s="13"/>
      <c r="B20" s="20">
        <v>13030000</v>
      </c>
      <c r="C20" s="29" t="s">
        <v>43</v>
      </c>
      <c r="D20" s="46">
        <f>D21</f>
        <v>4090</v>
      </c>
      <c r="E20" s="46">
        <f>E21</f>
        <v>0</v>
      </c>
      <c r="F20" s="46">
        <f>F21</f>
        <v>4148.72</v>
      </c>
      <c r="G20" s="47">
        <f t="shared" si="0"/>
        <v>101.4356968215159</v>
      </c>
    </row>
    <row r="21" spans="1:7" s="7" customFormat="1" ht="31.5">
      <c r="A21" s="14"/>
      <c r="B21" s="18">
        <v>13030100</v>
      </c>
      <c r="C21" s="28" t="s">
        <v>38</v>
      </c>
      <c r="D21" s="51">
        <v>4090</v>
      </c>
      <c r="E21" s="50">
        <v>0</v>
      </c>
      <c r="F21" s="50">
        <v>4148.72</v>
      </c>
      <c r="G21" s="47">
        <f t="shared" si="0"/>
        <v>101.4356968215159</v>
      </c>
    </row>
    <row r="22" spans="1:7" s="17" customFormat="1">
      <c r="A22" s="13"/>
      <c r="B22" s="20">
        <v>14000000</v>
      </c>
      <c r="C22" s="29" t="s">
        <v>7</v>
      </c>
      <c r="D22" s="46">
        <f>D23</f>
        <v>95970</v>
      </c>
      <c r="E22" s="46">
        <f>E23</f>
        <v>0</v>
      </c>
      <c r="F22" s="46">
        <f>F23</f>
        <v>114261.33</v>
      </c>
      <c r="G22" s="47">
        <f t="shared" si="0"/>
        <v>119.05942482025634</v>
      </c>
    </row>
    <row r="23" spans="1:7" s="17" customFormat="1" ht="31.5">
      <c r="A23" s="13"/>
      <c r="B23" s="20">
        <v>14040000</v>
      </c>
      <c r="C23" s="29" t="s">
        <v>44</v>
      </c>
      <c r="D23" s="52">
        <f>D24+D25</f>
        <v>95970</v>
      </c>
      <c r="E23" s="46">
        <f>E24+E25</f>
        <v>0</v>
      </c>
      <c r="F23" s="46">
        <f>F24+F25</f>
        <v>114261.33</v>
      </c>
      <c r="G23" s="47">
        <f t="shared" si="0"/>
        <v>119.05942482025634</v>
      </c>
    </row>
    <row r="24" spans="1:7" s="7" customFormat="1" ht="63">
      <c r="A24" s="14"/>
      <c r="B24" s="18">
        <v>14040100</v>
      </c>
      <c r="C24" s="28" t="s">
        <v>76</v>
      </c>
      <c r="D24" s="51">
        <v>22900</v>
      </c>
      <c r="E24" s="53">
        <v>0</v>
      </c>
      <c r="F24" s="53">
        <v>24686.880000000001</v>
      </c>
      <c r="G24" s="47">
        <f t="shared" si="0"/>
        <v>107.80296943231443</v>
      </c>
    </row>
    <row r="25" spans="1:7" s="7" customFormat="1" ht="47.25">
      <c r="A25" s="14"/>
      <c r="B25" s="18">
        <v>14040200</v>
      </c>
      <c r="C25" s="28" t="s">
        <v>77</v>
      </c>
      <c r="D25" s="51">
        <v>73070</v>
      </c>
      <c r="E25" s="50">
        <v>0</v>
      </c>
      <c r="F25" s="50">
        <v>89574.45</v>
      </c>
      <c r="G25" s="47">
        <f t="shared" si="0"/>
        <v>122.58717667989598</v>
      </c>
    </row>
    <row r="26" spans="1:7" s="17" customFormat="1">
      <c r="A26" s="13"/>
      <c r="B26" s="20">
        <v>18000000</v>
      </c>
      <c r="C26" s="29" t="s">
        <v>45</v>
      </c>
      <c r="D26" s="46">
        <f>D27+D38</f>
        <v>13858800</v>
      </c>
      <c r="E26" s="46">
        <f>E27+E38</f>
        <v>0</v>
      </c>
      <c r="F26" s="46">
        <f>F27+F38</f>
        <v>15149737.870000001</v>
      </c>
      <c r="G26" s="47">
        <f t="shared" si="0"/>
        <v>109.31493253384133</v>
      </c>
    </row>
    <row r="27" spans="1:7" s="17" customFormat="1">
      <c r="A27" s="13"/>
      <c r="B27" s="20">
        <v>18010000</v>
      </c>
      <c r="C27" s="29" t="s">
        <v>46</v>
      </c>
      <c r="D27" s="46">
        <f>SUM(D28:D37)</f>
        <v>4809150</v>
      </c>
      <c r="E27" s="46">
        <f>SUM(E28:E37)</f>
        <v>0</v>
      </c>
      <c r="F27" s="46">
        <f>SUM(F28:F37)</f>
        <v>4986922.4400000004</v>
      </c>
      <c r="G27" s="47">
        <f t="shared" si="0"/>
        <v>103.69654595926517</v>
      </c>
    </row>
    <row r="28" spans="1:7" s="7" customFormat="1" ht="31.5">
      <c r="A28" s="14"/>
      <c r="B28" s="18">
        <v>18010100</v>
      </c>
      <c r="C28" s="28" t="s">
        <v>47</v>
      </c>
      <c r="D28" s="51">
        <v>17200</v>
      </c>
      <c r="E28" s="50">
        <v>0</v>
      </c>
      <c r="F28" s="50">
        <v>17282.61</v>
      </c>
      <c r="G28" s="47">
        <f t="shared" si="0"/>
        <v>100.48029069767441</v>
      </c>
    </row>
    <row r="29" spans="1:7" s="7" customFormat="1" ht="31.5">
      <c r="A29" s="14"/>
      <c r="B29" s="18">
        <v>18010200</v>
      </c>
      <c r="C29" s="28" t="s">
        <v>48</v>
      </c>
      <c r="D29" s="51">
        <v>88000</v>
      </c>
      <c r="E29" s="50">
        <v>0</v>
      </c>
      <c r="F29" s="50">
        <v>88283.35</v>
      </c>
      <c r="G29" s="47">
        <f t="shared" si="0"/>
        <v>100.32198863636364</v>
      </c>
    </row>
    <row r="30" spans="1:7" s="7" customFormat="1" ht="31.5">
      <c r="A30" s="14"/>
      <c r="B30" s="18">
        <v>18010300</v>
      </c>
      <c r="C30" s="28" t="s">
        <v>49</v>
      </c>
      <c r="D30" s="51">
        <v>88800</v>
      </c>
      <c r="E30" s="50">
        <v>0</v>
      </c>
      <c r="F30" s="50">
        <v>90310.34</v>
      </c>
      <c r="G30" s="47">
        <f t="shared" si="0"/>
        <v>101.70083333333334</v>
      </c>
    </row>
    <row r="31" spans="1:7" s="7" customFormat="1" ht="31.5">
      <c r="A31" s="14"/>
      <c r="B31" s="18">
        <v>18010400</v>
      </c>
      <c r="C31" s="28" t="s">
        <v>50</v>
      </c>
      <c r="D31" s="51">
        <v>431600</v>
      </c>
      <c r="E31" s="50">
        <v>0</v>
      </c>
      <c r="F31" s="50">
        <v>449233.49</v>
      </c>
      <c r="G31" s="47">
        <f t="shared" si="0"/>
        <v>104.085609360519</v>
      </c>
    </row>
    <row r="32" spans="1:7" s="7" customFormat="1">
      <c r="A32" s="14"/>
      <c r="B32" s="18">
        <v>18010500</v>
      </c>
      <c r="C32" s="28" t="s">
        <v>51</v>
      </c>
      <c r="D32" s="51">
        <v>411300</v>
      </c>
      <c r="E32" s="50">
        <v>0</v>
      </c>
      <c r="F32" s="50">
        <v>497116.26</v>
      </c>
      <c r="G32" s="47">
        <f t="shared" si="0"/>
        <v>120.86463894967177</v>
      </c>
    </row>
    <row r="33" spans="1:7" s="7" customFormat="1">
      <c r="A33" s="14"/>
      <c r="B33" s="18">
        <v>18010600</v>
      </c>
      <c r="C33" s="28" t="s">
        <v>52</v>
      </c>
      <c r="D33" s="51">
        <v>1038900</v>
      </c>
      <c r="E33" s="50">
        <v>0</v>
      </c>
      <c r="F33" s="50">
        <v>1145082.3899999999</v>
      </c>
      <c r="G33" s="47">
        <f t="shared" si="0"/>
        <v>110.22065550101068</v>
      </c>
    </row>
    <row r="34" spans="1:7" s="7" customFormat="1">
      <c r="A34" s="14"/>
      <c r="B34" s="18">
        <v>18010700</v>
      </c>
      <c r="C34" s="28" t="s">
        <v>53</v>
      </c>
      <c r="D34" s="51">
        <v>2210450</v>
      </c>
      <c r="E34" s="50">
        <v>0</v>
      </c>
      <c r="F34" s="50">
        <v>2141452.04</v>
      </c>
      <c r="G34" s="47">
        <f t="shared" si="0"/>
        <v>96.878555950145895</v>
      </c>
    </row>
    <row r="35" spans="1:7" s="7" customFormat="1">
      <c r="A35" s="14"/>
      <c r="B35" s="18">
        <v>18010900</v>
      </c>
      <c r="C35" s="28" t="s">
        <v>54</v>
      </c>
      <c r="D35" s="51">
        <v>483000</v>
      </c>
      <c r="E35" s="50">
        <v>0</v>
      </c>
      <c r="F35" s="50">
        <v>518251.63</v>
      </c>
      <c r="G35" s="47">
        <f t="shared" si="0"/>
        <v>107.29847412008282</v>
      </c>
    </row>
    <row r="36" spans="1:7" s="7" customFormat="1">
      <c r="A36" s="14"/>
      <c r="B36" s="18">
        <v>18011000</v>
      </c>
      <c r="C36" s="28" t="s">
        <v>87</v>
      </c>
      <c r="D36" s="51">
        <v>14900</v>
      </c>
      <c r="E36" s="50">
        <v>0</v>
      </c>
      <c r="F36" s="50">
        <v>14910.33</v>
      </c>
      <c r="G36" s="47">
        <f t="shared" si="0"/>
        <v>100.06932885906039</v>
      </c>
    </row>
    <row r="37" spans="1:7" s="7" customFormat="1">
      <c r="A37" s="14"/>
      <c r="B37" s="18">
        <v>18011100</v>
      </c>
      <c r="C37" s="28" t="s">
        <v>55</v>
      </c>
      <c r="D37" s="51">
        <v>25000</v>
      </c>
      <c r="E37" s="50">
        <v>0</v>
      </c>
      <c r="F37" s="50">
        <v>25000</v>
      </c>
      <c r="G37" s="47">
        <f t="shared" si="0"/>
        <v>100</v>
      </c>
    </row>
    <row r="38" spans="1:7" s="17" customFormat="1">
      <c r="A38" s="13"/>
      <c r="B38" s="20">
        <v>18050000</v>
      </c>
      <c r="C38" s="29" t="s">
        <v>8</v>
      </c>
      <c r="D38" s="46">
        <f>D40+D41+D39</f>
        <v>9049650</v>
      </c>
      <c r="E38" s="46">
        <f t="shared" ref="E38:F38" si="3">E40+E41+E39</f>
        <v>0</v>
      </c>
      <c r="F38" s="46">
        <f t="shared" si="3"/>
        <v>10162815.43</v>
      </c>
      <c r="G38" s="47">
        <f t="shared" si="0"/>
        <v>112.30064621283695</v>
      </c>
    </row>
    <row r="39" spans="1:7" s="17" customFormat="1" hidden="1">
      <c r="A39" s="13"/>
      <c r="B39" s="18">
        <v>18050300</v>
      </c>
      <c r="C39" s="28" t="s">
        <v>78</v>
      </c>
      <c r="D39" s="53">
        <v>0</v>
      </c>
      <c r="E39" s="53">
        <v>0</v>
      </c>
      <c r="F39" s="53">
        <v>0</v>
      </c>
      <c r="G39" s="47" t="e">
        <f t="shared" si="0"/>
        <v>#DIV/0!</v>
      </c>
    </row>
    <row r="40" spans="1:7" s="7" customFormat="1">
      <c r="A40" s="14"/>
      <c r="B40" s="18">
        <v>18050400</v>
      </c>
      <c r="C40" s="28" t="s">
        <v>9</v>
      </c>
      <c r="D40" s="51">
        <v>4375050</v>
      </c>
      <c r="E40" s="50">
        <v>0</v>
      </c>
      <c r="F40" s="50">
        <v>4633781.92</v>
      </c>
      <c r="G40" s="47">
        <f t="shared" si="0"/>
        <v>105.91380487080147</v>
      </c>
    </row>
    <row r="41" spans="1:7" s="7" customFormat="1" ht="47.25">
      <c r="A41" s="14"/>
      <c r="B41" s="16">
        <v>18050500</v>
      </c>
      <c r="C41" s="28" t="s">
        <v>56</v>
      </c>
      <c r="D41" s="51">
        <v>4674600</v>
      </c>
      <c r="E41" s="50">
        <v>0</v>
      </c>
      <c r="F41" s="50">
        <v>5529033.5099999998</v>
      </c>
      <c r="G41" s="47">
        <f t="shared" si="0"/>
        <v>118.27821653189577</v>
      </c>
    </row>
    <row r="42" spans="1:7" s="17" customFormat="1">
      <c r="A42" s="13"/>
      <c r="B42" s="20">
        <v>20000000</v>
      </c>
      <c r="C42" s="29" t="s">
        <v>11</v>
      </c>
      <c r="D42" s="46">
        <f>D46+D54+D43</f>
        <v>129030</v>
      </c>
      <c r="E42" s="46">
        <f t="shared" ref="E42:F42" si="4">E46+E54+E43</f>
        <v>0</v>
      </c>
      <c r="F42" s="46">
        <f t="shared" si="4"/>
        <v>139497.12</v>
      </c>
      <c r="G42" s="47">
        <f t="shared" si="0"/>
        <v>108.11215996279935</v>
      </c>
    </row>
    <row r="43" spans="1:7" s="17" customFormat="1">
      <c r="A43" s="13"/>
      <c r="B43" s="20">
        <v>21000000</v>
      </c>
      <c r="C43" s="29" t="s">
        <v>95</v>
      </c>
      <c r="D43" s="46">
        <f>D44</f>
        <v>180</v>
      </c>
      <c r="E43" s="46">
        <v>0</v>
      </c>
      <c r="F43" s="46">
        <f>F44</f>
        <v>187</v>
      </c>
      <c r="G43" s="47">
        <f t="shared" si="0"/>
        <v>103.8888888888889</v>
      </c>
    </row>
    <row r="44" spans="1:7" s="17" customFormat="1">
      <c r="A44" s="13"/>
      <c r="B44" s="20">
        <v>21080000</v>
      </c>
      <c r="C44" s="29" t="s">
        <v>71</v>
      </c>
      <c r="D44" s="46">
        <f>D45</f>
        <v>180</v>
      </c>
      <c r="E44" s="46">
        <v>0</v>
      </c>
      <c r="F44" s="46">
        <v>187</v>
      </c>
      <c r="G44" s="47">
        <f t="shared" si="0"/>
        <v>103.8888888888889</v>
      </c>
    </row>
    <row r="45" spans="1:7" s="17" customFormat="1">
      <c r="A45" s="13"/>
      <c r="B45" s="18">
        <v>21081100</v>
      </c>
      <c r="C45" s="28" t="s">
        <v>94</v>
      </c>
      <c r="D45" s="53">
        <v>180</v>
      </c>
      <c r="E45" s="53">
        <v>0</v>
      </c>
      <c r="F45" s="53">
        <v>187</v>
      </c>
      <c r="G45" s="47">
        <f t="shared" si="0"/>
        <v>103.8888888888889</v>
      </c>
    </row>
    <row r="46" spans="1:7" s="17" customFormat="1" ht="31.5">
      <c r="A46" s="13"/>
      <c r="B46" s="20">
        <v>22000000</v>
      </c>
      <c r="C46" s="29" t="s">
        <v>12</v>
      </c>
      <c r="D46" s="52">
        <f>D47+D51</f>
        <v>83060</v>
      </c>
      <c r="E46" s="52">
        <f t="shared" ref="E46:F46" si="5">E47+E51</f>
        <v>0</v>
      </c>
      <c r="F46" s="52">
        <f t="shared" si="5"/>
        <v>93519.09</v>
      </c>
      <c r="G46" s="47">
        <f t="shared" si="0"/>
        <v>112.59221045027689</v>
      </c>
    </row>
    <row r="47" spans="1:7" s="17" customFormat="1">
      <c r="A47" s="13"/>
      <c r="B47" s="20">
        <v>22010000</v>
      </c>
      <c r="C47" s="29" t="s">
        <v>13</v>
      </c>
      <c r="D47" s="52">
        <f>D49+D50+D48</f>
        <v>83000</v>
      </c>
      <c r="E47" s="52">
        <f t="shared" ref="E47:F47" si="6">E49+E50+E48</f>
        <v>0</v>
      </c>
      <c r="F47" s="52">
        <f t="shared" si="6"/>
        <v>93456.69</v>
      </c>
      <c r="G47" s="47">
        <f t="shared" si="0"/>
        <v>112.59842168674699</v>
      </c>
    </row>
    <row r="48" spans="1:7" s="17" customFormat="1" ht="31.5">
      <c r="A48" s="13"/>
      <c r="B48" s="18">
        <v>22010300</v>
      </c>
      <c r="C48" s="28" t="s">
        <v>83</v>
      </c>
      <c r="D48" s="51">
        <v>2700</v>
      </c>
      <c r="E48" s="51">
        <v>0</v>
      </c>
      <c r="F48" s="51">
        <v>2730</v>
      </c>
      <c r="G48" s="47">
        <f t="shared" si="0"/>
        <v>101.11111111111111</v>
      </c>
    </row>
    <row r="49" spans="1:7" s="7" customFormat="1">
      <c r="A49" s="14"/>
      <c r="B49" s="18">
        <v>22012500</v>
      </c>
      <c r="C49" s="28" t="s">
        <v>14</v>
      </c>
      <c r="D49" s="51">
        <v>11800</v>
      </c>
      <c r="E49" s="50">
        <v>0</v>
      </c>
      <c r="F49" s="50">
        <v>11916.69</v>
      </c>
      <c r="G49" s="47">
        <f t="shared" si="0"/>
        <v>100.98889830508475</v>
      </c>
    </row>
    <row r="50" spans="1:7" s="7" customFormat="1" ht="31.5">
      <c r="A50" s="14"/>
      <c r="B50" s="21">
        <v>22012600</v>
      </c>
      <c r="C50" s="28" t="s">
        <v>81</v>
      </c>
      <c r="D50" s="51">
        <v>68500</v>
      </c>
      <c r="E50" s="50">
        <v>0</v>
      </c>
      <c r="F50" s="50">
        <v>78810</v>
      </c>
      <c r="G50" s="47">
        <f t="shared" si="0"/>
        <v>115.05109489051095</v>
      </c>
    </row>
    <row r="51" spans="1:7" s="17" customFormat="1">
      <c r="A51" s="13"/>
      <c r="B51" s="20">
        <v>22090000</v>
      </c>
      <c r="C51" s="29" t="s">
        <v>15</v>
      </c>
      <c r="D51" s="52">
        <f>D52+D53</f>
        <v>60</v>
      </c>
      <c r="E51" s="52">
        <f t="shared" ref="E51:F51" si="7">E52+E53</f>
        <v>0</v>
      </c>
      <c r="F51" s="52">
        <f t="shared" si="7"/>
        <v>62.4</v>
      </c>
      <c r="G51" s="47">
        <f t="shared" si="0"/>
        <v>104</v>
      </c>
    </row>
    <row r="52" spans="1:7" s="7" customFormat="1" ht="31.5">
      <c r="A52" s="14"/>
      <c r="B52" s="18">
        <v>22090100</v>
      </c>
      <c r="C52" s="28" t="s">
        <v>16</v>
      </c>
      <c r="D52" s="51">
        <v>60</v>
      </c>
      <c r="E52" s="50">
        <v>0</v>
      </c>
      <c r="F52" s="50">
        <v>62.4</v>
      </c>
      <c r="G52" s="47">
        <f t="shared" si="0"/>
        <v>104</v>
      </c>
    </row>
    <row r="53" spans="1:7" s="7" customFormat="1" ht="31.5" hidden="1">
      <c r="A53" s="14"/>
      <c r="B53" s="18">
        <v>22090400</v>
      </c>
      <c r="C53" s="28" t="s">
        <v>17</v>
      </c>
      <c r="D53" s="51">
        <v>0</v>
      </c>
      <c r="E53" s="50">
        <v>0</v>
      </c>
      <c r="F53" s="50">
        <v>0</v>
      </c>
      <c r="G53" s="47" t="e">
        <f t="shared" si="0"/>
        <v>#DIV/0!</v>
      </c>
    </row>
    <row r="54" spans="1:7" s="17" customFormat="1">
      <c r="A54" s="13"/>
      <c r="B54" s="20">
        <v>24000000</v>
      </c>
      <c r="C54" s="29" t="s">
        <v>73</v>
      </c>
      <c r="D54" s="52">
        <f>D55</f>
        <v>45790</v>
      </c>
      <c r="E54" s="52">
        <f>E55</f>
        <v>0</v>
      </c>
      <c r="F54" s="46">
        <f>F55</f>
        <v>45791.03</v>
      </c>
      <c r="G54" s="47">
        <f t="shared" si="0"/>
        <v>100.00224939943219</v>
      </c>
    </row>
    <row r="55" spans="1:7" s="7" customFormat="1">
      <c r="A55" s="14"/>
      <c r="B55" s="18">
        <v>24060000</v>
      </c>
      <c r="C55" s="28" t="s">
        <v>74</v>
      </c>
      <c r="D55" s="51">
        <v>45790</v>
      </c>
      <c r="E55" s="53">
        <v>0</v>
      </c>
      <c r="F55" s="53">
        <f>F56</f>
        <v>45791.03</v>
      </c>
      <c r="G55" s="47">
        <f t="shared" si="0"/>
        <v>100.00224939943219</v>
      </c>
    </row>
    <row r="56" spans="1:7" s="7" customFormat="1">
      <c r="A56" s="14"/>
      <c r="B56" s="18">
        <v>24060300</v>
      </c>
      <c r="C56" s="28" t="s">
        <v>71</v>
      </c>
      <c r="D56" s="51">
        <v>45790</v>
      </c>
      <c r="E56" s="50">
        <v>0</v>
      </c>
      <c r="F56" s="50">
        <v>45791.03</v>
      </c>
      <c r="G56" s="47">
        <f t="shared" si="0"/>
        <v>100.00224939943219</v>
      </c>
    </row>
    <row r="57" spans="1:7" s="17" customFormat="1">
      <c r="A57" s="13"/>
      <c r="B57" s="20">
        <v>40000000</v>
      </c>
      <c r="C57" s="29" t="s">
        <v>18</v>
      </c>
      <c r="D57" s="54">
        <f>D59+D62+D68+D71</f>
        <v>24465436.219999999</v>
      </c>
      <c r="E57" s="46">
        <f>E59+E62+E68+E71</f>
        <v>0</v>
      </c>
      <c r="F57" s="46">
        <f>F59+F62+F68+F71</f>
        <v>24272505.07</v>
      </c>
      <c r="G57" s="47">
        <f t="shared" si="0"/>
        <v>99.211413406795174</v>
      </c>
    </row>
    <row r="58" spans="1:7" s="17" customFormat="1">
      <c r="A58" s="13"/>
      <c r="B58" s="20">
        <v>41000000</v>
      </c>
      <c r="C58" s="29" t="s">
        <v>19</v>
      </c>
      <c r="D58" s="55">
        <f>D59+D62+D68+D71</f>
        <v>24465436.219999999</v>
      </c>
      <c r="E58" s="52">
        <f>E59+E62+E68+E71</f>
        <v>0</v>
      </c>
      <c r="F58" s="46">
        <f>F59+F62+F68+F71</f>
        <v>24272505.07</v>
      </c>
      <c r="G58" s="47">
        <f t="shared" si="0"/>
        <v>99.211413406795174</v>
      </c>
    </row>
    <row r="59" spans="1:7" s="17" customFormat="1">
      <c r="A59" s="13"/>
      <c r="B59" s="20">
        <v>41020000</v>
      </c>
      <c r="C59" s="29" t="s">
        <v>34</v>
      </c>
      <c r="D59" s="55">
        <f>D60+D61</f>
        <v>3684100</v>
      </c>
      <c r="E59" s="55">
        <f t="shared" ref="E59:F59" si="8">E60+E61</f>
        <v>0</v>
      </c>
      <c r="F59" s="55">
        <f t="shared" si="8"/>
        <v>3684100</v>
      </c>
      <c r="G59" s="47">
        <f t="shared" si="0"/>
        <v>100</v>
      </c>
    </row>
    <row r="60" spans="1:7" s="7" customFormat="1">
      <c r="A60" s="14"/>
      <c r="B60" s="18">
        <v>41020100</v>
      </c>
      <c r="C60" s="28" t="s">
        <v>57</v>
      </c>
      <c r="D60" s="49">
        <v>3306000</v>
      </c>
      <c r="E60" s="50">
        <v>0</v>
      </c>
      <c r="F60" s="50">
        <v>3306000</v>
      </c>
      <c r="G60" s="47">
        <f t="shared" si="0"/>
        <v>100</v>
      </c>
    </row>
    <row r="61" spans="1:7" s="7" customFormat="1" ht="63">
      <c r="A61" s="14"/>
      <c r="B61" s="18">
        <v>41021400</v>
      </c>
      <c r="C61" s="26" t="s">
        <v>101</v>
      </c>
      <c r="D61" s="49">
        <v>378100</v>
      </c>
      <c r="E61" s="50"/>
      <c r="F61" s="50">
        <v>378100</v>
      </c>
      <c r="G61" s="47">
        <f t="shared" si="0"/>
        <v>100</v>
      </c>
    </row>
    <row r="62" spans="1:7" s="7" customFormat="1">
      <c r="A62" s="14"/>
      <c r="B62" s="20">
        <v>41030000</v>
      </c>
      <c r="C62" s="20" t="s">
        <v>58</v>
      </c>
      <c r="D62" s="54">
        <f>D64+D65+D66+D67+D63</f>
        <v>17160200</v>
      </c>
      <c r="E62" s="54">
        <f t="shared" ref="E62:F62" si="9">E64+E65+E66+E67+E63</f>
        <v>0</v>
      </c>
      <c r="F62" s="54">
        <f t="shared" si="9"/>
        <v>16968043.09</v>
      </c>
      <c r="G62" s="47">
        <f t="shared" si="0"/>
        <v>98.880217538257128</v>
      </c>
    </row>
    <row r="63" spans="1:7" s="7" customFormat="1" ht="31.5">
      <c r="A63" s="14"/>
      <c r="B63" s="18">
        <v>41031100</v>
      </c>
      <c r="C63" s="28" t="s">
        <v>100</v>
      </c>
      <c r="D63" s="49">
        <v>951100</v>
      </c>
      <c r="E63" s="49"/>
      <c r="F63" s="49">
        <v>776721.09</v>
      </c>
      <c r="G63" s="56">
        <f t="shared" si="0"/>
        <v>81.665554620965196</v>
      </c>
    </row>
    <row r="64" spans="1:7" s="7" customFormat="1">
      <c r="A64" s="14"/>
      <c r="B64" s="18">
        <v>41033900</v>
      </c>
      <c r="C64" s="18" t="s">
        <v>59</v>
      </c>
      <c r="D64" s="50">
        <v>14553600</v>
      </c>
      <c r="E64" s="50">
        <v>0</v>
      </c>
      <c r="F64" s="50">
        <v>14553600</v>
      </c>
      <c r="G64" s="47">
        <f t="shared" si="0"/>
        <v>100</v>
      </c>
    </row>
    <row r="65" spans="1:7" s="7" customFormat="1" ht="31.5">
      <c r="A65" s="14"/>
      <c r="B65" s="18">
        <v>41035400</v>
      </c>
      <c r="C65" s="28" t="s">
        <v>88</v>
      </c>
      <c r="D65" s="50">
        <v>38700</v>
      </c>
      <c r="E65" s="50">
        <v>0</v>
      </c>
      <c r="F65" s="50">
        <v>38700</v>
      </c>
      <c r="G65" s="47">
        <f t="shared" si="0"/>
        <v>100</v>
      </c>
    </row>
    <row r="66" spans="1:7" s="7" customFormat="1" ht="47.25">
      <c r="A66" s="14"/>
      <c r="B66" s="18">
        <v>41036000</v>
      </c>
      <c r="C66" s="28" t="s">
        <v>89</v>
      </c>
      <c r="D66" s="50">
        <v>253600</v>
      </c>
      <c r="E66" s="50">
        <v>0</v>
      </c>
      <c r="F66" s="50">
        <v>235822</v>
      </c>
      <c r="G66" s="47">
        <f t="shared" si="0"/>
        <v>92.989747634069403</v>
      </c>
    </row>
    <row r="67" spans="1:7" s="7" customFormat="1" ht="32.25" customHeight="1">
      <c r="A67" s="14"/>
      <c r="B67" s="18">
        <v>41036300</v>
      </c>
      <c r="C67" s="28" t="s">
        <v>90</v>
      </c>
      <c r="D67" s="50">
        <v>1363200</v>
      </c>
      <c r="E67" s="50">
        <v>0</v>
      </c>
      <c r="F67" s="50">
        <v>1363200</v>
      </c>
      <c r="G67" s="47">
        <f t="shared" si="0"/>
        <v>100</v>
      </c>
    </row>
    <row r="68" spans="1:7" s="7" customFormat="1" hidden="1">
      <c r="A68" s="14"/>
      <c r="B68" s="20">
        <v>41040000</v>
      </c>
      <c r="C68" s="29" t="s">
        <v>35</v>
      </c>
      <c r="D68" s="55">
        <f>D69+D70</f>
        <v>0</v>
      </c>
      <c r="E68" s="52">
        <f>E69+E70</f>
        <v>0</v>
      </c>
      <c r="F68" s="52">
        <f>F69+F70</f>
        <v>0</v>
      </c>
      <c r="G68" s="47" t="e">
        <f t="shared" si="0"/>
        <v>#DIV/0!</v>
      </c>
    </row>
    <row r="69" spans="1:7" s="7" customFormat="1" ht="47.25" hidden="1">
      <c r="A69" s="14"/>
      <c r="B69" s="16">
        <v>41040200</v>
      </c>
      <c r="C69" s="28" t="s">
        <v>36</v>
      </c>
      <c r="D69" s="49">
        <v>0</v>
      </c>
      <c r="E69" s="50">
        <v>0</v>
      </c>
      <c r="F69" s="50">
        <v>0</v>
      </c>
      <c r="G69" s="47" t="e">
        <f t="shared" si="0"/>
        <v>#DIV/0!</v>
      </c>
    </row>
    <row r="70" spans="1:7" s="7" customFormat="1" hidden="1">
      <c r="A70" s="14"/>
      <c r="B70" s="16">
        <v>41040400</v>
      </c>
      <c r="C70" s="28" t="s">
        <v>84</v>
      </c>
      <c r="D70" s="49">
        <v>0</v>
      </c>
      <c r="E70" s="50">
        <v>0</v>
      </c>
      <c r="F70" s="50">
        <v>0</v>
      </c>
      <c r="G70" s="47" t="e">
        <f t="shared" si="0"/>
        <v>#DIV/0!</v>
      </c>
    </row>
    <row r="71" spans="1:7" s="17" customFormat="1">
      <c r="A71" s="13"/>
      <c r="B71" s="20">
        <v>41050000</v>
      </c>
      <c r="C71" s="29" t="s">
        <v>37</v>
      </c>
      <c r="D71" s="55">
        <f>D72+D73</f>
        <v>3621136.22</v>
      </c>
      <c r="E71" s="52">
        <f>E72+E73</f>
        <v>0</v>
      </c>
      <c r="F71" s="52">
        <f>F72+F73</f>
        <v>3620361.9800000004</v>
      </c>
      <c r="G71" s="47">
        <f t="shared" si="0"/>
        <v>99.978618865655392</v>
      </c>
    </row>
    <row r="72" spans="1:7" s="7" customFormat="1" ht="208.5" customHeight="1">
      <c r="A72" s="14"/>
      <c r="B72" s="18">
        <v>41050200</v>
      </c>
      <c r="C72" s="57" t="s">
        <v>102</v>
      </c>
      <c r="D72" s="51">
        <v>3460859.22</v>
      </c>
      <c r="E72" s="50">
        <v>0</v>
      </c>
      <c r="F72" s="50">
        <v>3460859.22</v>
      </c>
      <c r="G72" s="47">
        <f t="shared" si="0"/>
        <v>100</v>
      </c>
    </row>
    <row r="73" spans="1:7" s="7" customFormat="1">
      <c r="A73" s="14"/>
      <c r="B73" s="18">
        <v>41053900</v>
      </c>
      <c r="C73" s="28" t="s">
        <v>39</v>
      </c>
      <c r="D73" s="51">
        <v>160277</v>
      </c>
      <c r="E73" s="50">
        <v>0</v>
      </c>
      <c r="F73" s="50">
        <v>159502.76</v>
      </c>
      <c r="G73" s="47">
        <f t="shared" si="0"/>
        <v>99.516936304023659</v>
      </c>
    </row>
    <row r="74" spans="1:7">
      <c r="B74" s="65" t="s">
        <v>103</v>
      </c>
      <c r="C74" s="66"/>
      <c r="D74" s="22">
        <f>D10+D42</f>
        <v>30941010</v>
      </c>
      <c r="E74" s="22">
        <f>E10+E42</f>
        <v>0</v>
      </c>
      <c r="F74" s="22">
        <f>F10+F42</f>
        <v>33596308.719999999</v>
      </c>
      <c r="G74" s="22">
        <f t="shared" si="0"/>
        <v>108.58181009605052</v>
      </c>
    </row>
    <row r="75" spans="1:7">
      <c r="B75" s="65" t="s">
        <v>24</v>
      </c>
      <c r="C75" s="66"/>
      <c r="D75" s="22">
        <f>D74+D57</f>
        <v>55406446.219999999</v>
      </c>
      <c r="E75" s="22">
        <f>E74+E57</f>
        <v>0</v>
      </c>
      <c r="F75" s="22">
        <f>F74+F57</f>
        <v>57868813.789999999</v>
      </c>
      <c r="G75" s="22">
        <f t="shared" si="0"/>
        <v>104.44418968908921</v>
      </c>
    </row>
    <row r="77" spans="1:7" ht="24.75" customHeight="1">
      <c r="A77" s="59" t="s">
        <v>105</v>
      </c>
      <c r="B77" s="59"/>
      <c r="C77" s="59"/>
      <c r="D77" s="2"/>
      <c r="E77" s="59"/>
      <c r="F77" s="59"/>
      <c r="G77" s="59"/>
    </row>
  </sheetData>
  <mergeCells count="16">
    <mergeCell ref="E1:G1"/>
    <mergeCell ref="B2:G2"/>
    <mergeCell ref="B3:G3"/>
    <mergeCell ref="B5:G5"/>
    <mergeCell ref="E7:E8"/>
    <mergeCell ref="F7:F8"/>
    <mergeCell ref="G7:G8"/>
    <mergeCell ref="B4:G4"/>
    <mergeCell ref="D7:D8"/>
    <mergeCell ref="E77:G77"/>
    <mergeCell ref="A77:C77"/>
    <mergeCell ref="A7:A8"/>
    <mergeCell ref="B7:B8"/>
    <mergeCell ref="C7:C8"/>
    <mergeCell ref="B74:C74"/>
    <mergeCell ref="B75:C75"/>
  </mergeCells>
  <printOptions horizontalCentered="1"/>
  <pageMargins left="1.1811023622047245" right="0.39370078740157483" top="0.78740157480314965" bottom="0.78740157480314965" header="0.31496062992125984" footer="0.31496062992125984"/>
  <pageSetup paperSize="9" scale="55" fitToWidth="0" fitToHeight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L42"/>
  <sheetViews>
    <sheetView tabSelected="1" view="pageBreakPreview" zoomScale="80" zoomScaleNormal="86" zoomScaleSheetLayoutView="80" workbookViewId="0">
      <selection activeCell="B1" sqref="B1"/>
    </sheetView>
  </sheetViews>
  <sheetFormatPr defaultRowHeight="15.75"/>
  <cols>
    <col min="1" max="1" width="12.85546875" style="7" customWidth="1"/>
    <col min="2" max="2" width="82" style="8" customWidth="1"/>
    <col min="3" max="3" width="15" style="8" customWidth="1"/>
    <col min="4" max="4" width="15" style="7" hidden="1" customWidth="1"/>
    <col min="5" max="6" width="15" style="7" customWidth="1"/>
  </cols>
  <sheetData>
    <row r="1" spans="1:9" ht="94.5" customHeight="1">
      <c r="D1" s="75" t="s">
        <v>107</v>
      </c>
      <c r="E1" s="76"/>
      <c r="F1" s="76"/>
    </row>
    <row r="2" spans="1:9" ht="18.75">
      <c r="A2" s="69" t="s">
        <v>72</v>
      </c>
      <c r="B2" s="69"/>
      <c r="C2" s="69"/>
      <c r="D2" s="69"/>
      <c r="E2" s="69"/>
      <c r="F2" s="69"/>
      <c r="G2" s="4"/>
      <c r="H2" s="4"/>
      <c r="I2" s="4"/>
    </row>
    <row r="3" spans="1:9" ht="18.75">
      <c r="A3" s="69" t="s">
        <v>65</v>
      </c>
      <c r="B3" s="69"/>
      <c r="C3" s="69"/>
      <c r="D3" s="69"/>
      <c r="E3" s="69"/>
      <c r="F3" s="69"/>
      <c r="G3" s="1"/>
      <c r="H3" s="1"/>
      <c r="I3" s="1"/>
    </row>
    <row r="4" spans="1:9" ht="18.75">
      <c r="A4" s="69" t="s">
        <v>99</v>
      </c>
      <c r="B4" s="69"/>
      <c r="C4" s="69"/>
      <c r="D4" s="69"/>
      <c r="E4" s="69"/>
      <c r="F4" s="69"/>
      <c r="G4" s="1"/>
      <c r="H4" s="1"/>
      <c r="I4" s="1"/>
    </row>
    <row r="5" spans="1:9" ht="18.75">
      <c r="A5" s="69" t="s">
        <v>70</v>
      </c>
      <c r="B5" s="69"/>
      <c r="C5" s="69"/>
      <c r="D5" s="69"/>
      <c r="E5" s="69"/>
      <c r="F5" s="69"/>
      <c r="G5" s="4"/>
      <c r="H5" s="4"/>
      <c r="I5" s="4"/>
    </row>
    <row r="6" spans="1:9">
      <c r="F6" s="15" t="s">
        <v>93</v>
      </c>
    </row>
    <row r="7" spans="1:9" ht="15.75" customHeight="1">
      <c r="A7" s="61" t="s">
        <v>0</v>
      </c>
      <c r="B7" s="63" t="s">
        <v>23</v>
      </c>
      <c r="C7" s="72" t="s">
        <v>69</v>
      </c>
      <c r="D7" s="72" t="s">
        <v>67</v>
      </c>
      <c r="E7" s="78" t="s">
        <v>68</v>
      </c>
      <c r="F7" s="70" t="s">
        <v>80</v>
      </c>
      <c r="G7" s="2"/>
    </row>
    <row r="8" spans="1:9" ht="42.75" customHeight="1">
      <c r="A8" s="62"/>
      <c r="B8" s="64"/>
      <c r="C8" s="73"/>
      <c r="D8" s="73"/>
      <c r="E8" s="78"/>
      <c r="F8" s="71"/>
    </row>
    <row r="9" spans="1:9">
      <c r="A9" s="9"/>
      <c r="B9" s="10" t="s">
        <v>25</v>
      </c>
      <c r="C9" s="10"/>
      <c r="D9" s="11"/>
      <c r="E9" s="12"/>
      <c r="F9" s="12"/>
    </row>
    <row r="10" spans="1:9" s="19" customFormat="1">
      <c r="A10" s="20">
        <v>10000000</v>
      </c>
      <c r="B10" s="30" t="s">
        <v>1</v>
      </c>
      <c r="C10" s="40">
        <f t="shared" ref="C10:E11" si="0">C11</f>
        <v>14200</v>
      </c>
      <c r="D10" s="40">
        <f t="shared" si="0"/>
        <v>1.7</v>
      </c>
      <c r="E10" s="40">
        <f t="shared" si="0"/>
        <v>13297.300000000001</v>
      </c>
      <c r="F10" s="41">
        <f>E10/C10*100</f>
        <v>93.642957746478885</v>
      </c>
    </row>
    <row r="11" spans="1:9" s="19" customFormat="1">
      <c r="A11" s="20">
        <v>19000000</v>
      </c>
      <c r="B11" s="30" t="s">
        <v>10</v>
      </c>
      <c r="C11" s="40">
        <f t="shared" si="0"/>
        <v>14200</v>
      </c>
      <c r="D11" s="40">
        <f t="shared" si="0"/>
        <v>1.7</v>
      </c>
      <c r="E11" s="40">
        <f t="shared" si="0"/>
        <v>13297.300000000001</v>
      </c>
      <c r="F11" s="41">
        <f t="shared" ref="F11:F40" si="1">E11/C11*100</f>
        <v>93.642957746478885</v>
      </c>
    </row>
    <row r="12" spans="1:9">
      <c r="A12" s="18">
        <v>19010000</v>
      </c>
      <c r="B12" s="31" t="s">
        <v>26</v>
      </c>
      <c r="C12" s="42">
        <f>C13+C14</f>
        <v>14200</v>
      </c>
      <c r="D12" s="42">
        <f>D13+D14</f>
        <v>1.7</v>
      </c>
      <c r="E12" s="42">
        <f>SUM(E13:E14)</f>
        <v>13297.300000000001</v>
      </c>
      <c r="F12" s="41">
        <f t="shared" si="1"/>
        <v>93.642957746478885</v>
      </c>
    </row>
    <row r="13" spans="1:9" ht="47.25">
      <c r="A13" s="18">
        <v>19010100</v>
      </c>
      <c r="B13" s="32" t="s">
        <v>60</v>
      </c>
      <c r="C13" s="43">
        <v>300</v>
      </c>
      <c r="D13" s="42">
        <v>0.5</v>
      </c>
      <c r="E13" s="42">
        <v>301.02</v>
      </c>
      <c r="F13" s="44">
        <f t="shared" si="1"/>
        <v>100.33999999999999</v>
      </c>
    </row>
    <row r="14" spans="1:9">
      <c r="A14" s="18">
        <v>19010200</v>
      </c>
      <c r="B14" s="32" t="s">
        <v>61</v>
      </c>
      <c r="C14" s="43">
        <v>13900</v>
      </c>
      <c r="D14" s="42">
        <v>1.2</v>
      </c>
      <c r="E14" s="42">
        <v>12996.28</v>
      </c>
      <c r="F14" s="44">
        <f t="shared" si="1"/>
        <v>93.498417266187047</v>
      </c>
    </row>
    <row r="15" spans="1:9" s="19" customFormat="1">
      <c r="A15" s="20">
        <v>20000000</v>
      </c>
      <c r="B15" s="30" t="s">
        <v>11</v>
      </c>
      <c r="C15" s="40">
        <f>C21+C18</f>
        <v>238427.09</v>
      </c>
      <c r="D15" s="40">
        <f t="shared" ref="D15:E15" si="2">D21+D18</f>
        <v>215.45625000000001</v>
      </c>
      <c r="E15" s="40">
        <f t="shared" si="2"/>
        <v>255521.19</v>
      </c>
      <c r="F15" s="41">
        <f t="shared" si="1"/>
        <v>107.16952926783614</v>
      </c>
    </row>
    <row r="16" spans="1:9" s="19" customFormat="1" hidden="1">
      <c r="A16" s="20">
        <v>24000000</v>
      </c>
      <c r="B16" s="30" t="s">
        <v>73</v>
      </c>
      <c r="C16" s="40">
        <f>C17</f>
        <v>0</v>
      </c>
      <c r="D16" s="40">
        <f>D17</f>
        <v>0</v>
      </c>
      <c r="E16" s="40">
        <f>E17</f>
        <v>0</v>
      </c>
      <c r="F16" s="41" t="e">
        <f t="shared" si="1"/>
        <v>#DIV/0!</v>
      </c>
    </row>
    <row r="17" spans="1:12" ht="31.5" hidden="1">
      <c r="A17" s="18">
        <v>24062100</v>
      </c>
      <c r="B17" s="32" t="s">
        <v>75</v>
      </c>
      <c r="C17" s="42">
        <v>0</v>
      </c>
      <c r="D17" s="42">
        <v>0</v>
      </c>
      <c r="E17" s="42">
        <v>0</v>
      </c>
      <c r="F17" s="41" t="e">
        <f t="shared" si="1"/>
        <v>#DIV/0!</v>
      </c>
    </row>
    <row r="18" spans="1:12" s="19" customFormat="1">
      <c r="A18" s="20">
        <v>24000000</v>
      </c>
      <c r="B18" s="33" t="s">
        <v>73</v>
      </c>
      <c r="C18" s="40">
        <v>0</v>
      </c>
      <c r="D18" s="40"/>
      <c r="E18" s="40">
        <f>E19</f>
        <v>685</v>
      </c>
      <c r="F18" s="41">
        <v>0</v>
      </c>
    </row>
    <row r="19" spans="1:12">
      <c r="A19" s="18">
        <v>24060000</v>
      </c>
      <c r="B19" s="32" t="s">
        <v>71</v>
      </c>
      <c r="C19" s="42">
        <v>0</v>
      </c>
      <c r="D19" s="42"/>
      <c r="E19" s="42">
        <v>685</v>
      </c>
      <c r="F19" s="44">
        <v>0</v>
      </c>
    </row>
    <row r="20" spans="1:12" ht="46.5" customHeight="1">
      <c r="A20" s="18">
        <v>24062100</v>
      </c>
      <c r="B20" s="32" t="s">
        <v>96</v>
      </c>
      <c r="C20" s="42">
        <v>0</v>
      </c>
      <c r="D20" s="42"/>
      <c r="E20" s="42">
        <v>685</v>
      </c>
      <c r="F20" s="44">
        <v>0</v>
      </c>
    </row>
    <row r="21" spans="1:12" s="19" customFormat="1">
      <c r="A21" s="20">
        <v>25000000</v>
      </c>
      <c r="B21" s="30" t="s">
        <v>27</v>
      </c>
      <c r="C21" s="40">
        <f>C22+C25</f>
        <v>238427.09</v>
      </c>
      <c r="D21" s="40">
        <f>D22+D25</f>
        <v>215.45625000000001</v>
      </c>
      <c r="E21" s="40">
        <f>E22+E25</f>
        <v>254836.19</v>
      </c>
      <c r="F21" s="41">
        <f t="shared" si="1"/>
        <v>106.88222969965369</v>
      </c>
    </row>
    <row r="22" spans="1:12" s="19" customFormat="1" ht="31.5">
      <c r="A22" s="20">
        <v>25010000</v>
      </c>
      <c r="B22" s="33" t="s">
        <v>28</v>
      </c>
      <c r="C22" s="45">
        <f>C23+C24</f>
        <v>162670</v>
      </c>
      <c r="D22" s="45">
        <f t="shared" ref="D22:E22" si="3">D23+D24</f>
        <v>215.45625000000001</v>
      </c>
      <c r="E22" s="45">
        <f t="shared" si="3"/>
        <v>179079.1</v>
      </c>
      <c r="F22" s="41">
        <f t="shared" si="1"/>
        <v>110.08735476732035</v>
      </c>
    </row>
    <row r="23" spans="1:12" ht="31.5">
      <c r="A23" s="18">
        <v>25010100</v>
      </c>
      <c r="B23" s="32" t="s">
        <v>29</v>
      </c>
      <c r="C23" s="43">
        <v>73549</v>
      </c>
      <c r="D23" s="42">
        <v>112.64624999999999</v>
      </c>
      <c r="E23" s="42">
        <v>74095</v>
      </c>
      <c r="F23" s="41">
        <f t="shared" si="1"/>
        <v>100.74236223470068</v>
      </c>
    </row>
    <row r="24" spans="1:12" ht="31.5">
      <c r="A24" s="18">
        <v>25010300</v>
      </c>
      <c r="B24" s="32" t="s">
        <v>62</v>
      </c>
      <c r="C24" s="43">
        <v>89121</v>
      </c>
      <c r="D24" s="42">
        <v>102.81</v>
      </c>
      <c r="E24" s="42">
        <v>104984.1</v>
      </c>
      <c r="F24" s="41">
        <f t="shared" si="1"/>
        <v>117.7995085333423</v>
      </c>
    </row>
    <row r="25" spans="1:12" s="19" customFormat="1">
      <c r="A25" s="20">
        <v>25020000</v>
      </c>
      <c r="B25" s="33" t="s">
        <v>31</v>
      </c>
      <c r="C25" s="45">
        <f>C26</f>
        <v>75757.09</v>
      </c>
      <c r="D25" s="45">
        <f t="shared" ref="D25:E25" si="4">D26</f>
        <v>0</v>
      </c>
      <c r="E25" s="45">
        <f t="shared" si="4"/>
        <v>75757.09</v>
      </c>
      <c r="F25" s="41">
        <f t="shared" si="1"/>
        <v>100</v>
      </c>
    </row>
    <row r="26" spans="1:12">
      <c r="A26" s="18">
        <v>25020100</v>
      </c>
      <c r="B26" s="32" t="s">
        <v>32</v>
      </c>
      <c r="C26" s="43">
        <v>75757.09</v>
      </c>
      <c r="D26" s="42"/>
      <c r="E26" s="42">
        <v>75757.09</v>
      </c>
      <c r="F26" s="41">
        <f t="shared" si="1"/>
        <v>100</v>
      </c>
    </row>
    <row r="27" spans="1:12" hidden="1">
      <c r="A27" s="18">
        <v>25010400</v>
      </c>
      <c r="B27" s="31" t="s">
        <v>30</v>
      </c>
      <c r="C27" s="42"/>
      <c r="D27" s="42">
        <v>0</v>
      </c>
      <c r="E27" s="42">
        <v>0</v>
      </c>
      <c r="F27" s="41" t="e">
        <f t="shared" si="1"/>
        <v>#DIV/0!</v>
      </c>
    </row>
    <row r="28" spans="1:12" hidden="1">
      <c r="A28" s="18">
        <v>25020000</v>
      </c>
      <c r="B28" s="31" t="s">
        <v>31</v>
      </c>
      <c r="C28" s="42"/>
      <c r="D28" s="42">
        <v>0</v>
      </c>
      <c r="E28" s="42">
        <v>0</v>
      </c>
      <c r="F28" s="41" t="e">
        <f t="shared" si="1"/>
        <v>#DIV/0!</v>
      </c>
    </row>
    <row r="29" spans="1:12" hidden="1">
      <c r="A29" s="18">
        <v>25020100</v>
      </c>
      <c r="B29" s="31" t="s">
        <v>32</v>
      </c>
      <c r="C29" s="42"/>
      <c r="D29" s="42">
        <v>0</v>
      </c>
      <c r="E29" s="42">
        <v>0</v>
      </c>
      <c r="F29" s="41" t="e">
        <f t="shared" si="1"/>
        <v>#DIV/0!</v>
      </c>
    </row>
    <row r="30" spans="1:12" hidden="1">
      <c r="A30" s="18">
        <v>50000000</v>
      </c>
      <c r="B30" s="31" t="s">
        <v>63</v>
      </c>
      <c r="C30" s="42"/>
      <c r="D30" s="42">
        <v>0</v>
      </c>
      <c r="E30" s="42">
        <v>0</v>
      </c>
      <c r="F30" s="41" t="e">
        <f t="shared" si="1"/>
        <v>#DIV/0!</v>
      </c>
    </row>
    <row r="31" spans="1:12" hidden="1">
      <c r="A31" s="18">
        <v>50110000</v>
      </c>
      <c r="B31" s="31" t="s">
        <v>64</v>
      </c>
      <c r="C31" s="42"/>
      <c r="D31" s="42">
        <v>0</v>
      </c>
      <c r="E31" s="42">
        <v>0</v>
      </c>
      <c r="F31" s="41" t="e">
        <f t="shared" si="1"/>
        <v>#DIV/0!</v>
      </c>
    </row>
    <row r="32" spans="1:12">
      <c r="A32" s="20">
        <v>40000000</v>
      </c>
      <c r="B32" s="34" t="s">
        <v>85</v>
      </c>
      <c r="C32" s="40">
        <f>C33</f>
        <v>432400</v>
      </c>
      <c r="D32" s="40"/>
      <c r="E32" s="40">
        <f>E33</f>
        <v>432400</v>
      </c>
      <c r="F32" s="41">
        <f t="shared" si="1"/>
        <v>100</v>
      </c>
      <c r="J32" s="23"/>
      <c r="K32" s="23"/>
      <c r="L32" s="23"/>
    </row>
    <row r="33" spans="1:12">
      <c r="A33" s="20">
        <v>41000000</v>
      </c>
      <c r="B33" s="34" t="s">
        <v>86</v>
      </c>
      <c r="C33" s="40">
        <f>C34</f>
        <v>432400</v>
      </c>
      <c r="D33" s="40"/>
      <c r="E33" s="40">
        <f>E34</f>
        <v>432400</v>
      </c>
      <c r="F33" s="41">
        <f t="shared" si="1"/>
        <v>100</v>
      </c>
      <c r="J33" s="24"/>
      <c r="K33" s="23"/>
      <c r="L33" s="23"/>
    </row>
    <row r="34" spans="1:12">
      <c r="A34" s="20">
        <v>41030000</v>
      </c>
      <c r="B34" s="34" t="s">
        <v>58</v>
      </c>
      <c r="C34" s="40">
        <f>C35+C36</f>
        <v>432400</v>
      </c>
      <c r="D34" s="40"/>
      <c r="E34" s="40">
        <f>E35+E36</f>
        <v>432400</v>
      </c>
      <c r="F34" s="41">
        <f t="shared" si="1"/>
        <v>100</v>
      </c>
      <c r="J34" s="24"/>
      <c r="K34" s="23"/>
      <c r="L34" s="23"/>
    </row>
    <row r="35" spans="1:12">
      <c r="A35" s="18">
        <v>41033900</v>
      </c>
      <c r="B35" s="35" t="s">
        <v>97</v>
      </c>
      <c r="C35" s="42">
        <v>308400</v>
      </c>
      <c r="D35" s="42"/>
      <c r="E35" s="42">
        <v>308400</v>
      </c>
      <c r="F35" s="44">
        <f t="shared" si="1"/>
        <v>100</v>
      </c>
      <c r="J35" s="24"/>
      <c r="K35" s="23"/>
      <c r="L35" s="23"/>
    </row>
    <row r="36" spans="1:12" ht="47.25">
      <c r="A36" s="18">
        <v>41037400</v>
      </c>
      <c r="B36" s="35" t="s">
        <v>98</v>
      </c>
      <c r="C36" s="42">
        <v>124000</v>
      </c>
      <c r="D36" s="42"/>
      <c r="E36" s="42">
        <v>124000</v>
      </c>
      <c r="F36" s="44">
        <f t="shared" si="1"/>
        <v>100</v>
      </c>
      <c r="J36" s="24"/>
      <c r="K36" s="23"/>
      <c r="L36" s="23"/>
    </row>
    <row r="37" spans="1:12" s="19" customFormat="1">
      <c r="A37" s="20">
        <v>50000000</v>
      </c>
      <c r="B37" s="36" t="s">
        <v>91</v>
      </c>
      <c r="C37" s="40">
        <f>C38</f>
        <v>0</v>
      </c>
      <c r="D37" s="40">
        <f t="shared" ref="D37:E37" si="5">D38</f>
        <v>0</v>
      </c>
      <c r="E37" s="40">
        <f t="shared" si="5"/>
        <v>500</v>
      </c>
      <c r="F37" s="41">
        <v>0</v>
      </c>
      <c r="J37" s="25"/>
      <c r="K37" s="25"/>
      <c r="L37" s="25"/>
    </row>
    <row r="38" spans="1:12" ht="31.5">
      <c r="A38" s="18">
        <v>50110000</v>
      </c>
      <c r="B38" s="37" t="s">
        <v>92</v>
      </c>
      <c r="C38" s="42">
        <v>0</v>
      </c>
      <c r="D38" s="42"/>
      <c r="E38" s="42">
        <v>500</v>
      </c>
      <c r="F38" s="41">
        <v>0</v>
      </c>
    </row>
    <row r="39" spans="1:12">
      <c r="A39" s="65" t="s">
        <v>103</v>
      </c>
      <c r="B39" s="66"/>
      <c r="C39" s="38">
        <f>C10+C15+C37</f>
        <v>252627.09</v>
      </c>
      <c r="D39" s="38">
        <f>D10+D15</f>
        <v>217.15625</v>
      </c>
      <c r="E39" s="38">
        <f>E10+E15+E37</f>
        <v>269318.49</v>
      </c>
      <c r="F39" s="39">
        <f t="shared" si="1"/>
        <v>106.60712990043942</v>
      </c>
    </row>
    <row r="40" spans="1:12">
      <c r="A40" s="65" t="s">
        <v>33</v>
      </c>
      <c r="B40" s="66"/>
      <c r="C40" s="38">
        <f>C39+C32</f>
        <v>685027.09</v>
      </c>
      <c r="D40" s="38">
        <f t="shared" ref="D40:E40" si="6">D39+D32</f>
        <v>217.15625</v>
      </c>
      <c r="E40" s="38">
        <f t="shared" si="6"/>
        <v>701718.49</v>
      </c>
      <c r="F40" s="39">
        <f t="shared" si="1"/>
        <v>102.43660436844915</v>
      </c>
    </row>
    <row r="41" spans="1:12" ht="30" customHeight="1"/>
    <row r="42" spans="1:12" ht="18.75">
      <c r="A42" s="74" t="s">
        <v>104</v>
      </c>
      <c r="B42" s="74"/>
      <c r="C42" s="58"/>
      <c r="D42" s="27"/>
      <c r="E42" s="77"/>
      <c r="F42" s="77"/>
    </row>
  </sheetData>
  <mergeCells count="15">
    <mergeCell ref="A42:B42"/>
    <mergeCell ref="A39:B39"/>
    <mergeCell ref="A40:B40"/>
    <mergeCell ref="D1:F1"/>
    <mergeCell ref="A2:F2"/>
    <mergeCell ref="A3:F3"/>
    <mergeCell ref="A5:F5"/>
    <mergeCell ref="F7:F8"/>
    <mergeCell ref="A4:F4"/>
    <mergeCell ref="C7:C8"/>
    <mergeCell ref="E42:F42"/>
    <mergeCell ref="A7:A8"/>
    <mergeCell ref="B7:B8"/>
    <mergeCell ref="D7:D8"/>
    <mergeCell ref="E7:E8"/>
  </mergeCells>
  <printOptions horizontalCentered="1"/>
  <pageMargins left="1.1811023622047245" right="0.39370078740157483" top="0.78740157480314965" bottom="0.78740157480314965" header="0.31496062992125984" footer="0.31496062992125984"/>
  <pageSetup paperSize="9" scale="60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2</vt:i4>
      </vt:variant>
    </vt:vector>
  </HeadingPairs>
  <TitlesOfParts>
    <vt:vector size="4" baseType="lpstr">
      <vt:lpstr>дод 1</vt:lpstr>
      <vt:lpstr>дод 2</vt:lpstr>
      <vt:lpstr>'дод 1'!Заголовки_для_печати</vt:lpstr>
      <vt:lpstr>'дод 2'!Область_печати</vt:lpstr>
    </vt:vector>
  </TitlesOfParts>
  <Company>SPecialiST RePack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 Windows</dc:creator>
  <cp:lastModifiedBy>Microsoft</cp:lastModifiedBy>
  <cp:lastPrinted>2026-02-24T07:25:07Z</cp:lastPrinted>
  <dcterms:created xsi:type="dcterms:W3CDTF">2018-01-22T06:43:42Z</dcterms:created>
  <dcterms:modified xsi:type="dcterms:W3CDTF">2026-02-24T07:25:23Z</dcterms:modified>
</cp:coreProperties>
</file>