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25" windowHeight="11025"/>
  </bookViews>
  <sheets>
    <sheet name="дод 1" sheetId="1" r:id="rId1"/>
    <sheet name="дод 2" sheetId="2" r:id="rId2"/>
  </sheets>
  <definedNames>
    <definedName name="_xlnm.Print_Titles" localSheetId="0">'дод 1'!$A:$C</definedName>
    <definedName name="_xlnm.Print_Area" localSheetId="1">'дод 2'!$A$1:$G$48</definedName>
  </definedNames>
  <calcPr calcId="125725"/>
</workbook>
</file>

<file path=xl/calcChain.xml><?xml version="1.0" encoding="utf-8"?>
<calcChain xmlns="http://schemas.openxmlformats.org/spreadsheetml/2006/main">
  <c r="E36" i="2"/>
  <c r="F36"/>
  <c r="E37"/>
  <c r="F37"/>
  <c r="D37"/>
  <c r="E38"/>
  <c r="F38"/>
  <c r="D38"/>
  <c r="G39"/>
  <c r="D43"/>
  <c r="F43"/>
  <c r="F40"/>
  <c r="E28"/>
  <c r="F28"/>
  <c r="D28"/>
  <c r="G30"/>
  <c r="G31"/>
  <c r="G32"/>
  <c r="G33"/>
  <c r="G34"/>
  <c r="G35"/>
  <c r="G38" l="1"/>
  <c r="E24"/>
  <c r="F24"/>
  <c r="D24"/>
  <c r="G27"/>
  <c r="G17"/>
  <c r="G18"/>
  <c r="G19"/>
  <c r="E67" i="1"/>
  <c r="F67"/>
  <c r="D67"/>
  <c r="G71"/>
  <c r="G69"/>
  <c r="G70"/>
  <c r="E61"/>
  <c r="F61"/>
  <c r="D61"/>
  <c r="G62"/>
  <c r="G44"/>
  <c r="G45"/>
  <c r="G43"/>
  <c r="G14"/>
  <c r="G15"/>
  <c r="G16"/>
  <c r="G17"/>
  <c r="G20"/>
  <c r="G22"/>
  <c r="G25"/>
  <c r="G26"/>
  <c r="G29"/>
  <c r="G30"/>
  <c r="G31"/>
  <c r="G32"/>
  <c r="G33"/>
  <c r="G34"/>
  <c r="G35"/>
  <c r="G36"/>
  <c r="G37"/>
  <c r="G39"/>
  <c r="G40"/>
  <c r="G41"/>
  <c r="G48"/>
  <c r="G49"/>
  <c r="G50"/>
  <c r="G52"/>
  <c r="G53"/>
  <c r="G56"/>
  <c r="G60"/>
  <c r="G63"/>
  <c r="G64"/>
  <c r="G65"/>
  <c r="G66"/>
  <c r="G68"/>
  <c r="G72"/>
  <c r="D40" i="2"/>
  <c r="G42"/>
  <c r="G41"/>
  <c r="E47" i="1"/>
  <c r="F47"/>
  <c r="D47"/>
  <c r="E13"/>
  <c r="F13"/>
  <c r="G13" s="1"/>
  <c r="D13"/>
  <c r="G47" l="1"/>
  <c r="G37" i="2"/>
  <c r="D36"/>
  <c r="G36" s="1"/>
  <c r="G40"/>
  <c r="G29"/>
  <c r="G28" l="1"/>
  <c r="F54" i="1"/>
  <c r="G54" s="1"/>
  <c r="F55"/>
  <c r="G55" s="1"/>
  <c r="E38" l="1"/>
  <c r="F38"/>
  <c r="D38"/>
  <c r="G61"/>
  <c r="E59"/>
  <c r="F59"/>
  <c r="G59" s="1"/>
  <c r="D59"/>
  <c r="E51"/>
  <c r="F51"/>
  <c r="D51"/>
  <c r="D46" s="1"/>
  <c r="F46" l="1"/>
  <c r="F42" s="1"/>
  <c r="G51"/>
  <c r="D42"/>
  <c r="G38"/>
  <c r="E46"/>
  <c r="G14" i="2"/>
  <c r="G15"/>
  <c r="G25"/>
  <c r="G26"/>
  <c r="G42" i="1" l="1"/>
  <c r="G46"/>
  <c r="E13" i="2"/>
  <c r="E12" s="1"/>
  <c r="E11" s="1"/>
  <c r="E21"/>
  <c r="E23"/>
  <c r="E20" l="1"/>
  <c r="E43" s="1"/>
  <c r="E44" s="1"/>
  <c r="E16"/>
  <c r="F23"/>
  <c r="F16" s="1"/>
  <c r="F24" i="1"/>
  <c r="F23" s="1"/>
  <c r="D24"/>
  <c r="D23" i="2"/>
  <c r="D16" s="1"/>
  <c r="G16" s="1"/>
  <c r="F21"/>
  <c r="D21"/>
  <c r="F13"/>
  <c r="D13"/>
  <c r="D12" s="1"/>
  <c r="G24" i="1" l="1"/>
  <c r="G23" i="2"/>
  <c r="F12"/>
  <c r="G12" s="1"/>
  <c r="G13"/>
  <c r="G20"/>
  <c r="G24"/>
  <c r="D11"/>
  <c r="D64" i="1" l="1"/>
  <c r="E42"/>
  <c r="E24"/>
  <c r="E64" l="1"/>
  <c r="F64"/>
  <c r="E19"/>
  <c r="E21"/>
  <c r="F21"/>
  <c r="E12"/>
  <c r="F18" l="1"/>
  <c r="G21"/>
  <c r="E18"/>
  <c r="E58"/>
  <c r="E57"/>
  <c r="F57"/>
  <c r="F12"/>
  <c r="G67" l="1"/>
  <c r="D58" l="1"/>
  <c r="D57"/>
  <c r="G57" s="1"/>
  <c r="F58"/>
  <c r="G58" l="1"/>
  <c r="D28"/>
  <c r="D23"/>
  <c r="G23" s="1"/>
  <c r="D19"/>
  <c r="D12"/>
  <c r="G12" s="1"/>
  <c r="E23"/>
  <c r="D18" l="1"/>
  <c r="G18" s="1"/>
  <c r="G19"/>
  <c r="D27"/>
  <c r="F11" i="2"/>
  <c r="F28" i="1"/>
  <c r="F27" s="1"/>
  <c r="F11" s="1"/>
  <c r="F73" s="1"/>
  <c r="F74" s="1"/>
  <c r="E28"/>
  <c r="E27" s="1"/>
  <c r="E11" s="1"/>
  <c r="E73" s="1"/>
  <c r="E74" s="1"/>
  <c r="G27" l="1"/>
  <c r="G28"/>
  <c r="D11"/>
  <c r="G11" s="1"/>
  <c r="D44" i="2"/>
  <c r="G43"/>
  <c r="G11"/>
  <c r="D73" i="1" l="1"/>
  <c r="G73" s="1"/>
  <c r="G44" i="2"/>
  <c r="F44"/>
  <c r="D74" i="1" l="1"/>
  <c r="G74" s="1"/>
</calcChain>
</file>

<file path=xl/sharedStrings.xml><?xml version="1.0" encoding="utf-8"?>
<sst xmlns="http://schemas.openxmlformats.org/spreadsheetml/2006/main" count="132" uniqueCount="107">
  <si>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</si>
  <si>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</si>
  <si>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</si>
  <si>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</si>
  <si>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</si>
  <si>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</si>
  <si>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</si>
  <si>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</si>
  <si>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</si>
  <si>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</si>
  <si>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</si>
  <si>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</si>
  <si>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</si>
  <si>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</si>
  <si>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</si>
  <si>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</si>
  <si>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</si>
  <si>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</si>
  <si>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</si>
  <si>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</si>
  <si>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</si>
  <si>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</si>
  <si>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</si>
  <si>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</si>
  <si>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</si>
  <si>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</si>
  <si>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</si>
  <si>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</si>
  <si>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</si>
  <si>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</si>
  <si>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</si>
  <si>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</si>
  <si>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</si>
  <si>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</si>
  <si>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</si>
  <si>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</si>
  <si>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</si>
  <si>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</si>
  <si>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</si>
  <si>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</si>
  <si>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</si>
  <si>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</si>
  <si>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</si>
  <si>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</si>
  <si>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</si>
  <si>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</si>
  <si>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</si>
  <si>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</si>
  <si>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</si>
  <si>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</si>
  <si>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</si>
  <si>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</si>
  <si>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</si>
  <si>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</si>
  <si>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</si>
  <si>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</si>
  <si>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</si>
  <si>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</si>
  <si>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</si>
  <si>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</si>
  <si>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</si>
  <si>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</si>
  <si>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</si>
  <si>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</si>
  <si>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</si>
  <si>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</si>
  <si>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</si>
  <si>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Субвенція з місцевого бюджету на надання державної підтримки особам з особливими  освітніми потребами за рахунок відповідної субвенції з державного бюджету</t>
  </si>
  <si>
    <t>про виконання бюджету Вишнівської селищної територіальної громади по доходах</t>
  </si>
  <si>
    <t>(загальний фонд)</t>
  </si>
  <si>
    <t>План на вказаний період з урахуванням змін</t>
  </si>
  <si>
    <t xml:space="preserve">Факт </t>
  </si>
  <si>
    <t>План на рік з урахуванням змін</t>
  </si>
  <si>
    <t>(спеціальний фонд)</t>
  </si>
  <si>
    <t>Інші надходження</t>
  </si>
  <si>
    <t>ЗВІТ</t>
  </si>
  <si>
    <t>Інші неподаткові надходження</t>
  </si>
  <si>
    <t>Інші  надходження</t>
  </si>
  <si>
    <t>Грошові стягнення за шкоду,заподіяну порушенням законодавства про охорону навколишнього середовища внаслідок господарської та іншої діяльності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</si>
  <si>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</si>
  <si>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</si>
  <si>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Єдиний податок з юридичних осіб</t>
  </si>
  <si>
    <t>% виконання</t>
  </si>
  <si>
    <t xml:space="preserve">% виконання  </t>
  </si>
  <si>
    <t>Адміністративний збір за державну реєстрацію речових прав на нерухоме майно та їх обтяжень</t>
  </si>
  <si>
    <t>Податок на доходи фізичних осіб у вигляді мінімального податкового зобов'язання, що підлягає сплаті фізичними особами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</si>
  <si>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</si>
  <si>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Інші дотації з місцевого бюджету</t>
  </si>
  <si>
    <t>Офіційні трансферти</t>
  </si>
  <si>
    <t>Від органів державного управління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</si>
  <si>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</si>
  <si>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грн.</t>
  </si>
  <si>
    <t>Світлана ФЕДАН</t>
  </si>
  <si>
    <t xml:space="preserve">Секретар селищної ради                                                                         </t>
  </si>
  <si>
    <t>за 2024 рік</t>
  </si>
  <si>
    <t>Доходи від власності та підприємницької діяльності</t>
  </si>
  <si>
    <t>Адміністративні штрафи та інші санкції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</si>
  <si>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</si>
  <si>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</si>
  <si>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</si>
  <si>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Секретар селищної ради                                                                            Світлана ФЕДАН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</si>
  <si>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</si>
  <si>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Неподаткові надходження</t>
  </si>
  <si>
    <t>Надходження бюджетних установ від реалізації в установленому порядку майна (крім нерухомого майна)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</si>
  <si>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об`єднань</t>
  </si>
  <si>
    <t>Додаток 2                                                                                          до рішення сесії                                        Вишнівської селищної ради                          №1297-44/VIII                                                    від 24 січня 2025 року</t>
  </si>
  <si>
    <t>Додаток 1
до рішення сесії                               Вишнівської селищної ради №1297-44/VІІІ                                                                 від 24 січня 2025 року</t>
  </si>
</sst>
</file>

<file path=xl/styles.xml><?xml version="1.0" encoding="utf-8"?>
<styleSheet xmlns="http://schemas.openxmlformats.org/spreadsheetml/2006/main">
  <numFmts count="3">
    <numFmt numFmtId="164" formatCode="#0.0"/>
    <numFmt numFmtId="165" formatCode="#0.00"/>
    <numFmt numFmtId="166" formatCode="0.0"/>
  </numFmts>
  <fonts count="2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7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0" fillId="0" borderId="2" xfId="0" applyBorder="1" applyAlignment="1"/>
    <xf numFmtId="0" fontId="19" fillId="0" borderId="0" xfId="0" applyFont="1"/>
    <xf numFmtId="0" fontId="19" fillId="0" borderId="0" xfId="0" applyFont="1" applyAlignment="1">
      <alignment wrapText="1"/>
    </xf>
    <xf numFmtId="0" fontId="1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wrapText="1"/>
    </xf>
    <xf numFmtId="0" fontId="18" fillId="0" borderId="2" xfId="0" applyFont="1" applyBorder="1"/>
    <xf numFmtId="0" fontId="18" fillId="0" borderId="2" xfId="0" applyFont="1" applyBorder="1" applyAlignment="1">
      <alignment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 vertical="center"/>
    </xf>
    <xf numFmtId="0" fontId="18" fillId="0" borderId="0" xfId="0" applyFont="1"/>
    <xf numFmtId="164" fontId="18" fillId="0" borderId="2" xfId="0" applyNumberFormat="1" applyFont="1" applyBorder="1"/>
    <xf numFmtId="164" fontId="19" fillId="0" borderId="2" xfId="0" applyNumberFormat="1" applyFont="1" applyBorder="1"/>
    <xf numFmtId="164" fontId="18" fillId="2" borderId="2" xfId="0" applyNumberFormat="1" applyFont="1" applyFill="1" applyBorder="1"/>
    <xf numFmtId="0" fontId="19" fillId="0" borderId="2" xfId="0" applyFont="1" applyBorder="1" applyAlignment="1">
      <alignment vertical="top" wrapText="1"/>
    </xf>
    <xf numFmtId="165" fontId="18" fillId="0" borderId="2" xfId="0" applyNumberFormat="1" applyFont="1" applyBorder="1"/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horizontal="left"/>
    </xf>
    <xf numFmtId="166" fontId="19" fillId="0" borderId="2" xfId="0" applyNumberFormat="1" applyFont="1" applyBorder="1"/>
    <xf numFmtId="166" fontId="18" fillId="0" borderId="2" xfId="0" applyNumberFormat="1" applyFont="1" applyBorder="1"/>
    <xf numFmtId="0" fontId="14" fillId="0" borderId="0" xfId="0" applyFont="1"/>
    <xf numFmtId="0" fontId="18" fillId="0" borderId="2" xfId="0" applyFont="1" applyBorder="1" applyAlignment="1">
      <alignment vertic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165" fontId="19" fillId="0" borderId="2" xfId="0" applyNumberFormat="1" applyFont="1" applyFill="1" applyBorder="1"/>
    <xf numFmtId="0" fontId="19" fillId="0" borderId="2" xfId="0" applyFont="1" applyFill="1" applyBorder="1" applyAlignment="1">
      <alignment vertical="center"/>
    </xf>
    <xf numFmtId="0" fontId="23" fillId="0" borderId="0" xfId="0" applyFont="1"/>
    <xf numFmtId="0" fontId="19" fillId="0" borderId="3" xfId="0" applyFont="1" applyBorder="1" applyAlignment="1">
      <alignment vertical="top" wrapText="1"/>
    </xf>
    <xf numFmtId="0" fontId="18" fillId="0" borderId="3" xfId="0" applyFont="1" applyBorder="1"/>
    <xf numFmtId="164" fontId="18" fillId="4" borderId="2" xfId="0" applyNumberFormat="1" applyFont="1" applyFill="1" applyBorder="1"/>
    <xf numFmtId="165" fontId="18" fillId="2" borderId="2" xfId="2" applyNumberFormat="1" applyFont="1" applyFill="1" applyBorder="1"/>
    <xf numFmtId="165" fontId="18" fillId="0" borderId="2" xfId="0" applyNumberFormat="1" applyFont="1" applyFill="1" applyBorder="1"/>
    <xf numFmtId="165" fontId="19" fillId="0" borderId="2" xfId="0" applyNumberFormat="1" applyFont="1" applyBorder="1"/>
    <xf numFmtId="165" fontId="18" fillId="0" borderId="2" xfId="0" applyNumberFormat="1" applyFont="1" applyBorder="1" applyAlignment="1">
      <alignment wrapText="1"/>
    </xf>
    <xf numFmtId="165" fontId="19" fillId="0" borderId="2" xfId="0" applyNumberFormat="1" applyFont="1" applyBorder="1" applyAlignment="1">
      <alignment wrapText="1"/>
    </xf>
    <xf numFmtId="165" fontId="18" fillId="0" borderId="2" xfId="0" applyNumberFormat="1" applyFont="1" applyFill="1" applyBorder="1" applyAlignment="1">
      <alignment wrapText="1"/>
    </xf>
    <xf numFmtId="165" fontId="19" fillId="0" borderId="2" xfId="0" applyNumberFormat="1" applyFont="1" applyFill="1" applyBorder="1" applyAlignment="1">
      <alignment wrapText="1"/>
    </xf>
    <xf numFmtId="165" fontId="18" fillId="2" borderId="2" xfId="0" applyNumberFormat="1" applyFont="1" applyFill="1" applyBorder="1"/>
    <xf numFmtId="0" fontId="0" fillId="0" borderId="0" xfId="0" applyAlignment="1">
      <alignment wrapText="1"/>
    </xf>
    <xf numFmtId="0" fontId="1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164" fontId="19" fillId="0" borderId="2" xfId="0" applyNumberFormat="1" applyFont="1" applyBorder="1" applyAlignment="1">
      <alignment wrapText="1"/>
    </xf>
    <xf numFmtId="0" fontId="0" fillId="0" borderId="2" xfId="0" applyBorder="1" applyAlignment="1"/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Alignment="1"/>
    <xf numFmtId="0" fontId="2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view="pageBreakPreview" topLeftCell="A40" zoomScale="88" zoomScaleNormal="87" zoomScaleSheetLayoutView="88" workbookViewId="0">
      <selection activeCell="D1" sqref="D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9.85546875" style="8" customWidth="1"/>
    <col min="5" max="5" width="15" style="7" hidden="1" customWidth="1"/>
    <col min="6" max="6" width="14.28515625" style="7" customWidth="1"/>
    <col min="7" max="7" width="14" style="7" customWidth="1"/>
  </cols>
  <sheetData>
    <row r="1" spans="1:10" ht="96.75" customHeight="1">
      <c r="E1" s="58" t="s">
        <v>106</v>
      </c>
      <c r="F1" s="59"/>
      <c r="G1" s="59"/>
    </row>
    <row r="3" spans="1:10" ht="23.25">
      <c r="A3" s="3" t="s">
        <v>21</v>
      </c>
      <c r="B3" s="60" t="s">
        <v>75</v>
      </c>
      <c r="C3" s="60"/>
      <c r="D3" s="60"/>
      <c r="E3" s="60"/>
      <c r="F3" s="60"/>
      <c r="G3" s="60"/>
      <c r="H3" s="4"/>
      <c r="I3" s="4"/>
      <c r="J3" s="4"/>
    </row>
    <row r="4" spans="1:10" ht="18.75">
      <c r="A4" s="1"/>
      <c r="B4" s="60" t="s">
        <v>68</v>
      </c>
      <c r="C4" s="60"/>
      <c r="D4" s="60"/>
      <c r="E4" s="60"/>
      <c r="F4" s="60"/>
      <c r="G4" s="60"/>
      <c r="H4" s="1"/>
      <c r="I4" s="1"/>
      <c r="J4" s="1"/>
    </row>
    <row r="5" spans="1:10" ht="18.75">
      <c r="A5" s="1"/>
      <c r="B5" s="60" t="s">
        <v>94</v>
      </c>
      <c r="C5" s="60"/>
      <c r="D5" s="60"/>
      <c r="E5" s="60"/>
      <c r="F5" s="60"/>
      <c r="G5" s="60"/>
      <c r="H5" s="1"/>
      <c r="I5" s="1"/>
      <c r="J5" s="1"/>
    </row>
    <row r="6" spans="1:10" ht="18.75">
      <c r="A6" s="5" t="s">
        <v>23</v>
      </c>
      <c r="B6" s="60" t="s">
        <v>69</v>
      </c>
      <c r="C6" s="60"/>
      <c r="D6" s="60"/>
      <c r="E6" s="60"/>
      <c r="F6" s="60"/>
      <c r="G6" s="60"/>
      <c r="H6" s="4"/>
      <c r="I6" s="4"/>
      <c r="J6" s="4"/>
    </row>
    <row r="7" spans="1:10">
      <c r="G7" s="17" t="s">
        <v>91</v>
      </c>
    </row>
    <row r="8" spans="1:10" ht="15.75" customHeight="1">
      <c r="A8" s="52"/>
      <c r="B8" s="53" t="s">
        <v>0</v>
      </c>
      <c r="C8" s="55" t="s">
        <v>24</v>
      </c>
      <c r="D8" s="55" t="s">
        <v>72</v>
      </c>
      <c r="E8" s="61" t="s">
        <v>70</v>
      </c>
      <c r="F8" s="61" t="s">
        <v>71</v>
      </c>
      <c r="G8" s="62" t="s">
        <v>82</v>
      </c>
      <c r="H8" s="2"/>
    </row>
    <row r="9" spans="1:10" ht="62.25" customHeight="1">
      <c r="A9" s="52"/>
      <c r="B9" s="54"/>
      <c r="C9" s="56"/>
      <c r="D9" s="66"/>
      <c r="E9" s="61"/>
      <c r="F9" s="61"/>
      <c r="G9" s="63"/>
    </row>
    <row r="10" spans="1:10" ht="18" customHeight="1">
      <c r="A10" s="6"/>
      <c r="B10" s="9"/>
      <c r="C10" s="10" t="s">
        <v>22</v>
      </c>
      <c r="D10" s="10"/>
      <c r="E10" s="11"/>
      <c r="F10" s="12"/>
      <c r="G10" s="12"/>
    </row>
    <row r="11" spans="1:10" s="19" customFormat="1">
      <c r="A11" s="13"/>
      <c r="B11" s="13">
        <v>10000000</v>
      </c>
      <c r="C11" s="14" t="s">
        <v>1</v>
      </c>
      <c r="D11" s="24">
        <f>D12+D18+D23+D27</f>
        <v>26274310</v>
      </c>
      <c r="E11" s="24">
        <f>E12+E18+E23+E27</f>
        <v>0</v>
      </c>
      <c r="F11" s="24">
        <f>F12+F18+F23+F27</f>
        <v>29437719.440000001</v>
      </c>
      <c r="G11" s="20">
        <f>F11/D11*100</f>
        <v>112.03993345591188</v>
      </c>
    </row>
    <row r="12" spans="1:10" s="19" customFormat="1" ht="31.5">
      <c r="A12" s="13"/>
      <c r="B12" s="13">
        <v>11000000</v>
      </c>
      <c r="C12" s="14" t="s">
        <v>2</v>
      </c>
      <c r="D12" s="24">
        <f>D13</f>
        <v>14207942</v>
      </c>
      <c r="E12" s="24">
        <f>E13</f>
        <v>0</v>
      </c>
      <c r="F12" s="24">
        <f>F13</f>
        <v>17204105.870000001</v>
      </c>
      <c r="G12" s="20">
        <f t="shared" ref="G12:G74" si="0">F12/D12*100</f>
        <v>121.08795116139974</v>
      </c>
    </row>
    <row r="13" spans="1:10" s="19" customFormat="1">
      <c r="A13" s="13"/>
      <c r="B13" s="13">
        <v>11010000</v>
      </c>
      <c r="C13" s="14" t="s">
        <v>3</v>
      </c>
      <c r="D13" s="24">
        <f>SUM(D14:D17)</f>
        <v>14207942</v>
      </c>
      <c r="E13" s="24">
        <f t="shared" ref="E13:F13" si="1">SUM(E14:E17)</f>
        <v>0</v>
      </c>
      <c r="F13" s="24">
        <f t="shared" si="1"/>
        <v>17204105.870000001</v>
      </c>
      <c r="G13" s="20">
        <f t="shared" si="0"/>
        <v>121.08795116139974</v>
      </c>
    </row>
    <row r="14" spans="1:10" s="7" customFormat="1" ht="31.5">
      <c r="A14" s="15"/>
      <c r="B14" s="31">
        <v>11010100</v>
      </c>
      <c r="C14" s="32" t="s">
        <v>4</v>
      </c>
      <c r="D14" s="45">
        <v>10877332</v>
      </c>
      <c r="E14" s="33"/>
      <c r="F14" s="33">
        <v>12211617.970000001</v>
      </c>
      <c r="G14" s="20">
        <f t="shared" si="0"/>
        <v>112.2666658515158</v>
      </c>
    </row>
    <row r="15" spans="1:10" s="7" customFormat="1" ht="31.5">
      <c r="A15" s="15"/>
      <c r="B15" s="31">
        <v>11010400</v>
      </c>
      <c r="C15" s="32" t="s">
        <v>5</v>
      </c>
      <c r="D15" s="45">
        <v>2041228</v>
      </c>
      <c r="E15" s="33"/>
      <c r="F15" s="33">
        <v>3285514.89</v>
      </c>
      <c r="G15" s="20">
        <f t="shared" si="0"/>
        <v>160.95776121040865</v>
      </c>
    </row>
    <row r="16" spans="1:10" s="7" customFormat="1" ht="31.5">
      <c r="A16" s="15"/>
      <c r="B16" s="15">
        <v>11010500</v>
      </c>
      <c r="C16" s="16" t="s">
        <v>6</v>
      </c>
      <c r="D16" s="43">
        <v>167382</v>
      </c>
      <c r="E16" s="33"/>
      <c r="F16" s="33">
        <v>200277.48</v>
      </c>
      <c r="G16" s="20">
        <f t="shared" si="0"/>
        <v>119.65293759185576</v>
      </c>
    </row>
    <row r="17" spans="1:7" s="7" customFormat="1" ht="31.5">
      <c r="A17" s="15"/>
      <c r="B17" s="15">
        <v>11011300</v>
      </c>
      <c r="C17" s="16" t="s">
        <v>85</v>
      </c>
      <c r="D17" s="43">
        <v>1122000</v>
      </c>
      <c r="E17" s="33"/>
      <c r="F17" s="33">
        <v>1506695.53</v>
      </c>
      <c r="G17" s="20">
        <f t="shared" si="0"/>
        <v>134.2865891265597</v>
      </c>
    </row>
    <row r="18" spans="1:7" s="19" customFormat="1">
      <c r="A18" s="13"/>
      <c r="B18" s="13">
        <v>13000000</v>
      </c>
      <c r="C18" s="14" t="s">
        <v>44</v>
      </c>
      <c r="D18" s="24">
        <f>D19+D21</f>
        <v>8089</v>
      </c>
      <c r="E18" s="24">
        <f t="shared" ref="E18:F18" si="2">E19+E21</f>
        <v>0</v>
      </c>
      <c r="F18" s="24">
        <f t="shared" si="2"/>
        <v>8121.25</v>
      </c>
      <c r="G18" s="20">
        <f t="shared" si="0"/>
        <v>100.39868957843984</v>
      </c>
    </row>
    <row r="19" spans="1:7" s="19" customFormat="1">
      <c r="A19" s="13"/>
      <c r="B19" s="13">
        <v>13010000</v>
      </c>
      <c r="C19" s="14" t="s">
        <v>42</v>
      </c>
      <c r="D19" s="24">
        <f>D20</f>
        <v>5217</v>
      </c>
      <c r="E19" s="24">
        <f>E20</f>
        <v>0</v>
      </c>
      <c r="F19" s="24">
        <v>5217</v>
      </c>
      <c r="G19" s="20">
        <f t="shared" si="0"/>
        <v>100</v>
      </c>
    </row>
    <row r="20" spans="1:7" s="7" customFormat="1" ht="47.25">
      <c r="A20" s="15"/>
      <c r="B20" s="15">
        <v>13010200</v>
      </c>
      <c r="C20" s="16" t="s">
        <v>43</v>
      </c>
      <c r="D20" s="43">
        <v>5217</v>
      </c>
      <c r="E20" s="33"/>
      <c r="F20" s="33">
        <v>5217</v>
      </c>
      <c r="G20" s="20">
        <f t="shared" si="0"/>
        <v>100</v>
      </c>
    </row>
    <row r="21" spans="1:7" s="19" customFormat="1">
      <c r="A21" s="13"/>
      <c r="B21" s="13">
        <v>13030000</v>
      </c>
      <c r="C21" s="14" t="s">
        <v>45</v>
      </c>
      <c r="D21" s="24">
        <v>2872</v>
      </c>
      <c r="E21" s="24">
        <f>E22</f>
        <v>0</v>
      </c>
      <c r="F21" s="24">
        <f>F22</f>
        <v>2904.25</v>
      </c>
      <c r="G21" s="20">
        <f t="shared" si="0"/>
        <v>101.12291086350976</v>
      </c>
    </row>
    <row r="22" spans="1:7" s="7" customFormat="1" ht="31.5">
      <c r="A22" s="15"/>
      <c r="B22" s="15">
        <v>13030100</v>
      </c>
      <c r="C22" s="16" t="s">
        <v>39</v>
      </c>
      <c r="D22" s="43">
        <v>2872</v>
      </c>
      <c r="E22" s="33"/>
      <c r="F22" s="33">
        <v>2904.25</v>
      </c>
      <c r="G22" s="20">
        <f t="shared" si="0"/>
        <v>101.12291086350976</v>
      </c>
    </row>
    <row r="23" spans="1:7" s="19" customFormat="1">
      <c r="A23" s="13"/>
      <c r="B23" s="13">
        <v>14000000</v>
      </c>
      <c r="C23" s="14" t="s">
        <v>7</v>
      </c>
      <c r="D23" s="24">
        <f>D24</f>
        <v>72718</v>
      </c>
      <c r="E23" s="24">
        <f>E24</f>
        <v>0</v>
      </c>
      <c r="F23" s="24">
        <f>F24</f>
        <v>84414.459999999992</v>
      </c>
      <c r="G23" s="20">
        <f t="shared" si="0"/>
        <v>116.08468329712036</v>
      </c>
    </row>
    <row r="24" spans="1:7" s="19" customFormat="1" ht="31.5">
      <c r="A24" s="13"/>
      <c r="B24" s="13">
        <v>14040000</v>
      </c>
      <c r="C24" s="14" t="s">
        <v>46</v>
      </c>
      <c r="D24" s="42">
        <f>D25+D26</f>
        <v>72718</v>
      </c>
      <c r="E24" s="24">
        <f>E25+E26</f>
        <v>0</v>
      </c>
      <c r="F24" s="24">
        <f>F25+F26</f>
        <v>84414.459999999992</v>
      </c>
      <c r="G24" s="20">
        <f t="shared" si="0"/>
        <v>116.08468329712036</v>
      </c>
    </row>
    <row r="25" spans="1:7" s="7" customFormat="1" ht="63">
      <c r="A25" s="15"/>
      <c r="B25" s="15">
        <v>14040100</v>
      </c>
      <c r="C25" s="16" t="s">
        <v>79</v>
      </c>
      <c r="D25" s="43">
        <v>18826</v>
      </c>
      <c r="E25" s="41"/>
      <c r="F25" s="41">
        <v>22011.01</v>
      </c>
      <c r="G25" s="20">
        <f t="shared" si="0"/>
        <v>116.9181451184532</v>
      </c>
    </row>
    <row r="26" spans="1:7" s="7" customFormat="1" ht="47.25">
      <c r="A26" s="15"/>
      <c r="B26" s="15">
        <v>14040200</v>
      </c>
      <c r="C26" s="16" t="s">
        <v>80</v>
      </c>
      <c r="D26" s="43">
        <v>53892</v>
      </c>
      <c r="E26" s="33"/>
      <c r="F26" s="33">
        <v>62403.45</v>
      </c>
      <c r="G26" s="20">
        <f t="shared" si="0"/>
        <v>115.79353150745936</v>
      </c>
    </row>
    <row r="27" spans="1:7" s="19" customFormat="1">
      <c r="A27" s="13"/>
      <c r="B27" s="13">
        <v>18000000</v>
      </c>
      <c r="C27" s="14" t="s">
        <v>47</v>
      </c>
      <c r="D27" s="24">
        <f>D28+D38</f>
        <v>11985561</v>
      </c>
      <c r="E27" s="24">
        <f>E28+E38</f>
        <v>0</v>
      </c>
      <c r="F27" s="24">
        <f>F28+F38</f>
        <v>12141077.859999999</v>
      </c>
      <c r="G27" s="20">
        <f t="shared" si="0"/>
        <v>101.29753509243329</v>
      </c>
    </row>
    <row r="28" spans="1:7" s="19" customFormat="1">
      <c r="A28" s="13"/>
      <c r="B28" s="13">
        <v>18010000</v>
      </c>
      <c r="C28" s="14" t="s">
        <v>48</v>
      </c>
      <c r="D28" s="24">
        <f>SUM(D29:D37)</f>
        <v>4585941</v>
      </c>
      <c r="E28" s="24">
        <f>SUM(E29:E37)</f>
        <v>0</v>
      </c>
      <c r="F28" s="24">
        <f>SUM(F29:F37)</f>
        <v>4913476.4499999993</v>
      </c>
      <c r="G28" s="20">
        <f t="shared" si="0"/>
        <v>107.14216449797324</v>
      </c>
    </row>
    <row r="29" spans="1:7" s="7" customFormat="1" ht="31.5">
      <c r="A29" s="15"/>
      <c r="B29" s="15">
        <v>18010100</v>
      </c>
      <c r="C29" s="16" t="s">
        <v>49</v>
      </c>
      <c r="D29" s="43">
        <v>17781</v>
      </c>
      <c r="E29" s="33"/>
      <c r="F29" s="33">
        <v>17833.650000000001</v>
      </c>
      <c r="G29" s="20">
        <f t="shared" si="0"/>
        <v>100.29610258140713</v>
      </c>
    </row>
    <row r="30" spans="1:7" s="7" customFormat="1" ht="31.5">
      <c r="A30" s="15"/>
      <c r="B30" s="15">
        <v>18010200</v>
      </c>
      <c r="C30" s="16" t="s">
        <v>50</v>
      </c>
      <c r="D30" s="43">
        <v>93731</v>
      </c>
      <c r="E30" s="33"/>
      <c r="F30" s="33">
        <v>106228.05</v>
      </c>
      <c r="G30" s="20">
        <f t="shared" si="0"/>
        <v>113.33288879879655</v>
      </c>
    </row>
    <row r="31" spans="1:7" s="7" customFormat="1" ht="31.5">
      <c r="A31" s="15"/>
      <c r="B31" s="15">
        <v>18010300</v>
      </c>
      <c r="C31" s="16" t="s">
        <v>51</v>
      </c>
      <c r="D31" s="43">
        <v>162550</v>
      </c>
      <c r="E31" s="33"/>
      <c r="F31" s="33">
        <v>165455.70000000001</v>
      </c>
      <c r="G31" s="20">
        <f t="shared" si="0"/>
        <v>101.78757305444479</v>
      </c>
    </row>
    <row r="32" spans="1:7" s="7" customFormat="1" ht="31.5">
      <c r="A32" s="15"/>
      <c r="B32" s="15">
        <v>18010400</v>
      </c>
      <c r="C32" s="16" t="s">
        <v>52</v>
      </c>
      <c r="D32" s="43">
        <v>487100</v>
      </c>
      <c r="E32" s="33"/>
      <c r="F32" s="33">
        <v>496893.22</v>
      </c>
      <c r="G32" s="20">
        <f t="shared" si="0"/>
        <v>102.01051529460071</v>
      </c>
    </row>
    <row r="33" spans="1:7" s="7" customFormat="1">
      <c r="A33" s="15"/>
      <c r="B33" s="15">
        <v>18010500</v>
      </c>
      <c r="C33" s="16" t="s">
        <v>53</v>
      </c>
      <c r="D33" s="43">
        <v>315312</v>
      </c>
      <c r="E33" s="33"/>
      <c r="F33" s="33">
        <v>315409.78999999998</v>
      </c>
      <c r="G33" s="20">
        <f t="shared" si="0"/>
        <v>100.03101372608718</v>
      </c>
    </row>
    <row r="34" spans="1:7" s="7" customFormat="1">
      <c r="A34" s="15"/>
      <c r="B34" s="15">
        <v>18010600</v>
      </c>
      <c r="C34" s="16" t="s">
        <v>54</v>
      </c>
      <c r="D34" s="43">
        <v>987451</v>
      </c>
      <c r="E34" s="33"/>
      <c r="F34" s="33">
        <v>1043609.58</v>
      </c>
      <c r="G34" s="20">
        <f t="shared" si="0"/>
        <v>105.68722701177072</v>
      </c>
    </row>
    <row r="35" spans="1:7" s="7" customFormat="1">
      <c r="A35" s="15"/>
      <c r="B35" s="15">
        <v>18010700</v>
      </c>
      <c r="C35" s="16" t="s">
        <v>55</v>
      </c>
      <c r="D35" s="43">
        <v>2022875</v>
      </c>
      <c r="E35" s="33"/>
      <c r="F35" s="33">
        <v>2267967.48</v>
      </c>
      <c r="G35" s="20">
        <f t="shared" si="0"/>
        <v>112.11604671568931</v>
      </c>
    </row>
    <row r="36" spans="1:7" s="7" customFormat="1">
      <c r="A36" s="15"/>
      <c r="B36" s="15">
        <v>18010900</v>
      </c>
      <c r="C36" s="16" t="s">
        <v>56</v>
      </c>
      <c r="D36" s="43">
        <v>467891</v>
      </c>
      <c r="E36" s="33"/>
      <c r="F36" s="33">
        <v>468828.98</v>
      </c>
      <c r="G36" s="20">
        <f t="shared" si="0"/>
        <v>100.20046976753132</v>
      </c>
    </row>
    <row r="37" spans="1:7" s="7" customFormat="1">
      <c r="A37" s="15"/>
      <c r="B37" s="15">
        <v>18011100</v>
      </c>
      <c r="C37" s="16" t="s">
        <v>57</v>
      </c>
      <c r="D37" s="43">
        <v>31250</v>
      </c>
      <c r="E37" s="33"/>
      <c r="F37" s="33">
        <v>31250</v>
      </c>
      <c r="G37" s="20">
        <f t="shared" si="0"/>
        <v>100</v>
      </c>
    </row>
    <row r="38" spans="1:7" s="19" customFormat="1">
      <c r="A38" s="13"/>
      <c r="B38" s="13">
        <v>18050000</v>
      </c>
      <c r="C38" s="14" t="s">
        <v>8</v>
      </c>
      <c r="D38" s="24">
        <f>D40+D41+D39</f>
        <v>7399620</v>
      </c>
      <c r="E38" s="24">
        <f t="shared" ref="E38:F38" si="3">E40+E41+E39</f>
        <v>0</v>
      </c>
      <c r="F38" s="24">
        <f t="shared" si="3"/>
        <v>7227601.4100000001</v>
      </c>
      <c r="G38" s="20">
        <f t="shared" si="0"/>
        <v>97.675305083234008</v>
      </c>
    </row>
    <row r="39" spans="1:7" s="19" customFormat="1">
      <c r="A39" s="13"/>
      <c r="B39" s="15">
        <v>18050300</v>
      </c>
      <c r="C39" s="16" t="s">
        <v>81</v>
      </c>
      <c r="D39" s="41">
        <v>154160</v>
      </c>
      <c r="E39" s="41"/>
      <c r="F39" s="41">
        <v>154174.92000000001</v>
      </c>
      <c r="G39" s="20">
        <f t="shared" si="0"/>
        <v>100.00967825635705</v>
      </c>
    </row>
    <row r="40" spans="1:7" s="7" customFormat="1">
      <c r="A40" s="15"/>
      <c r="B40" s="15">
        <v>18050400</v>
      </c>
      <c r="C40" s="16" t="s">
        <v>9</v>
      </c>
      <c r="D40" s="43">
        <v>3675046</v>
      </c>
      <c r="E40" s="33"/>
      <c r="F40" s="33">
        <v>3655035.32</v>
      </c>
      <c r="G40" s="20">
        <f t="shared" si="0"/>
        <v>99.455498516209033</v>
      </c>
    </row>
    <row r="41" spans="1:7" s="7" customFormat="1" ht="47.25">
      <c r="A41" s="15"/>
      <c r="B41" s="18">
        <v>18050500</v>
      </c>
      <c r="C41" s="16" t="s">
        <v>58</v>
      </c>
      <c r="D41" s="43">
        <v>3570414</v>
      </c>
      <c r="E41" s="33"/>
      <c r="F41" s="33">
        <v>3418391.17</v>
      </c>
      <c r="G41" s="20">
        <f t="shared" si="0"/>
        <v>95.742151190310139</v>
      </c>
    </row>
    <row r="42" spans="1:7" s="19" customFormat="1">
      <c r="A42" s="13"/>
      <c r="B42" s="13">
        <v>20000000</v>
      </c>
      <c r="C42" s="14" t="s">
        <v>11</v>
      </c>
      <c r="D42" s="24">
        <f>D46+D54+D43</f>
        <v>109690</v>
      </c>
      <c r="E42" s="24">
        <f>E46+E54</f>
        <v>0</v>
      </c>
      <c r="F42" s="24">
        <f>F46+F54+F43</f>
        <v>114130.72</v>
      </c>
      <c r="G42" s="20">
        <f t="shared" si="0"/>
        <v>104.0484273862704</v>
      </c>
    </row>
    <row r="43" spans="1:7" s="19" customFormat="1">
      <c r="A43" s="13"/>
      <c r="B43" s="13">
        <v>21000000</v>
      </c>
      <c r="C43" s="14" t="s">
        <v>95</v>
      </c>
      <c r="D43" s="24">
        <v>360</v>
      </c>
      <c r="E43" s="24"/>
      <c r="F43" s="24">
        <v>360</v>
      </c>
      <c r="G43" s="20">
        <f>F43/D43*100</f>
        <v>100</v>
      </c>
    </row>
    <row r="44" spans="1:7" s="19" customFormat="1">
      <c r="A44" s="13"/>
      <c r="B44" s="13">
        <v>21080000</v>
      </c>
      <c r="C44" s="14" t="s">
        <v>74</v>
      </c>
      <c r="D44" s="24">
        <v>360</v>
      </c>
      <c r="E44" s="24"/>
      <c r="F44" s="24">
        <v>360</v>
      </c>
      <c r="G44" s="20">
        <f t="shared" ref="G44:G45" si="4">F44/D44*100</f>
        <v>100</v>
      </c>
    </row>
    <row r="45" spans="1:7" s="19" customFormat="1">
      <c r="A45" s="13"/>
      <c r="B45" s="15">
        <v>21081100</v>
      </c>
      <c r="C45" s="14" t="s">
        <v>96</v>
      </c>
      <c r="D45" s="41">
        <v>360</v>
      </c>
      <c r="E45" s="41"/>
      <c r="F45" s="41">
        <v>360</v>
      </c>
      <c r="G45" s="21">
        <f t="shared" si="4"/>
        <v>100</v>
      </c>
    </row>
    <row r="46" spans="1:7" s="19" customFormat="1" ht="31.5">
      <c r="A46" s="13"/>
      <c r="B46" s="13">
        <v>22000000</v>
      </c>
      <c r="C46" s="14" t="s">
        <v>12</v>
      </c>
      <c r="D46" s="42">
        <f>D47+D51</f>
        <v>94291</v>
      </c>
      <c r="E46" s="42">
        <f t="shared" ref="E46:F46" si="5">E47+E51</f>
        <v>0</v>
      </c>
      <c r="F46" s="42">
        <f t="shared" si="5"/>
        <v>98731.03</v>
      </c>
      <c r="G46" s="20">
        <f t="shared" si="0"/>
        <v>104.70885874579758</v>
      </c>
    </row>
    <row r="47" spans="1:7" s="19" customFormat="1">
      <c r="A47" s="13"/>
      <c r="B47" s="13">
        <v>22010000</v>
      </c>
      <c r="C47" s="14" t="s">
        <v>13</v>
      </c>
      <c r="D47" s="42">
        <f>D49+D50+D48</f>
        <v>94240</v>
      </c>
      <c r="E47" s="42">
        <f t="shared" ref="E47:F47" si="6">E49+E50+E48</f>
        <v>0</v>
      </c>
      <c r="F47" s="42">
        <f t="shared" si="6"/>
        <v>98488.37</v>
      </c>
      <c r="G47" s="20">
        <f t="shared" si="0"/>
        <v>104.50803268251272</v>
      </c>
    </row>
    <row r="48" spans="1:7" s="19" customFormat="1" ht="31.5">
      <c r="A48" s="13"/>
      <c r="B48" s="15">
        <v>22010300</v>
      </c>
      <c r="C48" s="16" t="s">
        <v>86</v>
      </c>
      <c r="D48" s="43">
        <v>4240</v>
      </c>
      <c r="E48" s="43">
        <v>0</v>
      </c>
      <c r="F48" s="43">
        <v>5150</v>
      </c>
      <c r="G48" s="20">
        <f t="shared" si="0"/>
        <v>121.46226415094338</v>
      </c>
    </row>
    <row r="49" spans="1:9" s="7" customFormat="1">
      <c r="A49" s="15"/>
      <c r="B49" s="15">
        <v>22012500</v>
      </c>
      <c r="C49" s="16" t="s">
        <v>14</v>
      </c>
      <c r="D49" s="43">
        <v>25000</v>
      </c>
      <c r="E49" s="33"/>
      <c r="F49" s="33">
        <v>26956.97</v>
      </c>
      <c r="G49" s="20">
        <f t="shared" si="0"/>
        <v>107.82788000000001</v>
      </c>
    </row>
    <row r="50" spans="1:9" s="7" customFormat="1" ht="31.5">
      <c r="A50" s="15"/>
      <c r="B50" s="34">
        <v>22012600</v>
      </c>
      <c r="C50" s="16" t="s">
        <v>84</v>
      </c>
      <c r="D50" s="43">
        <v>65000</v>
      </c>
      <c r="E50" s="33"/>
      <c r="F50" s="33">
        <v>66381.399999999994</v>
      </c>
      <c r="G50" s="20">
        <f t="shared" si="0"/>
        <v>102.12523076923077</v>
      </c>
    </row>
    <row r="51" spans="1:9" s="19" customFormat="1">
      <c r="A51" s="13"/>
      <c r="B51" s="13">
        <v>22090000</v>
      </c>
      <c r="C51" s="14" t="s">
        <v>15</v>
      </c>
      <c r="D51" s="42">
        <f>D52+D53</f>
        <v>51</v>
      </c>
      <c r="E51" s="42">
        <f t="shared" ref="E51:F51" si="7">E52+E53</f>
        <v>0</v>
      </c>
      <c r="F51" s="42">
        <f t="shared" si="7"/>
        <v>242.66</v>
      </c>
      <c r="G51" s="20">
        <f t="shared" si="0"/>
        <v>475.8039215686274</v>
      </c>
    </row>
    <row r="52" spans="1:9" s="7" customFormat="1" ht="31.5">
      <c r="A52" s="15"/>
      <c r="B52" s="15">
        <v>22090100</v>
      </c>
      <c r="C52" s="16" t="s">
        <v>16</v>
      </c>
      <c r="D52" s="43">
        <v>51</v>
      </c>
      <c r="E52" s="33"/>
      <c r="F52" s="33">
        <v>242.66</v>
      </c>
      <c r="G52" s="20">
        <f t="shared" si="0"/>
        <v>475.8039215686274</v>
      </c>
    </row>
    <row r="53" spans="1:9" s="7" customFormat="1" ht="31.5" hidden="1">
      <c r="A53" s="15"/>
      <c r="B53" s="15">
        <v>22090400</v>
      </c>
      <c r="C53" s="16" t="s">
        <v>17</v>
      </c>
      <c r="D53" s="43">
        <v>0</v>
      </c>
      <c r="E53" s="33"/>
      <c r="F53" s="33">
        <v>0</v>
      </c>
      <c r="G53" s="20" t="e">
        <f t="shared" si="0"/>
        <v>#DIV/0!</v>
      </c>
    </row>
    <row r="54" spans="1:9" s="19" customFormat="1">
      <c r="A54" s="13"/>
      <c r="B54" s="13">
        <v>24000000</v>
      </c>
      <c r="C54" s="14" t="s">
        <v>76</v>
      </c>
      <c r="D54" s="42">
        <v>15039</v>
      </c>
      <c r="E54" s="24">
        <v>0</v>
      </c>
      <c r="F54" s="24">
        <f>F55</f>
        <v>15039.69</v>
      </c>
      <c r="G54" s="20">
        <f t="shared" si="0"/>
        <v>100.00458807101535</v>
      </c>
    </row>
    <row r="55" spans="1:9" s="7" customFormat="1">
      <c r="A55" s="15"/>
      <c r="B55" s="15">
        <v>24060000</v>
      </c>
      <c r="C55" s="16" t="s">
        <v>77</v>
      </c>
      <c r="D55" s="43">
        <v>15039</v>
      </c>
      <c r="E55" s="41">
        <v>0</v>
      </c>
      <c r="F55" s="41">
        <f>F56</f>
        <v>15039.69</v>
      </c>
      <c r="G55" s="20">
        <f t="shared" si="0"/>
        <v>100.00458807101535</v>
      </c>
    </row>
    <row r="56" spans="1:9" s="7" customFormat="1">
      <c r="A56" s="15"/>
      <c r="B56" s="15">
        <v>24060300</v>
      </c>
      <c r="C56" s="16" t="s">
        <v>74</v>
      </c>
      <c r="D56" s="43">
        <v>15039</v>
      </c>
      <c r="E56" s="33">
        <v>0</v>
      </c>
      <c r="F56" s="33">
        <v>15039.69</v>
      </c>
      <c r="G56" s="20">
        <f t="shared" si="0"/>
        <v>100.00458807101535</v>
      </c>
    </row>
    <row r="57" spans="1:9" s="19" customFormat="1">
      <c r="A57" s="13"/>
      <c r="B57" s="13">
        <v>40000000</v>
      </c>
      <c r="C57" s="14" t="s">
        <v>18</v>
      </c>
      <c r="D57" s="40">
        <f>D59+D61+D64+D67</f>
        <v>17727010.390000001</v>
      </c>
      <c r="E57" s="24">
        <f>E59+E61+E64+E67</f>
        <v>0</v>
      </c>
      <c r="F57" s="24">
        <f>F59+F61+F64+F67</f>
        <v>17638530.789999999</v>
      </c>
      <c r="G57" s="20">
        <f t="shared" si="0"/>
        <v>99.500876921413024</v>
      </c>
    </row>
    <row r="58" spans="1:9" s="19" customFormat="1">
      <c r="A58" s="13"/>
      <c r="B58" s="13">
        <v>41000000</v>
      </c>
      <c r="C58" s="14" t="s">
        <v>19</v>
      </c>
      <c r="D58" s="44">
        <f>D59+D61+D64+D67</f>
        <v>17727010.390000001</v>
      </c>
      <c r="E58" s="42">
        <f>E59+E61+E64+E67</f>
        <v>0</v>
      </c>
      <c r="F58" s="24">
        <f>F59+F61+F64+F67</f>
        <v>17638530.789999999</v>
      </c>
      <c r="G58" s="20">
        <f t="shared" si="0"/>
        <v>99.500876921413024</v>
      </c>
    </row>
    <row r="59" spans="1:9" s="19" customFormat="1">
      <c r="A59" s="13"/>
      <c r="B59" s="13">
        <v>41020000</v>
      </c>
      <c r="C59" s="14" t="s">
        <v>35</v>
      </c>
      <c r="D59" s="44">
        <f>D60</f>
        <v>2723600</v>
      </c>
      <c r="E59" s="44">
        <f t="shared" ref="E59:F59" si="8">E60</f>
        <v>0</v>
      </c>
      <c r="F59" s="44">
        <f t="shared" si="8"/>
        <v>2723600</v>
      </c>
      <c r="G59" s="20">
        <f t="shared" si="0"/>
        <v>100</v>
      </c>
    </row>
    <row r="60" spans="1:9" s="7" customFormat="1">
      <c r="A60" s="15"/>
      <c r="B60" s="15">
        <v>41020100</v>
      </c>
      <c r="C60" s="16" t="s">
        <v>59</v>
      </c>
      <c r="D60" s="45">
        <v>2723600</v>
      </c>
      <c r="E60" s="33"/>
      <c r="F60" s="33">
        <v>2723600</v>
      </c>
      <c r="G60" s="20">
        <f t="shared" si="0"/>
        <v>100</v>
      </c>
    </row>
    <row r="61" spans="1:9" s="7" customFormat="1">
      <c r="A61" s="15"/>
      <c r="B61" s="13">
        <v>41030000</v>
      </c>
      <c r="C61" s="13" t="s">
        <v>60</v>
      </c>
      <c r="D61" s="40">
        <f>D63+D62</f>
        <v>14434600</v>
      </c>
      <c r="E61" s="40">
        <f t="shared" ref="E61:F61" si="9">E63+E62</f>
        <v>0</v>
      </c>
      <c r="F61" s="40">
        <f t="shared" si="9"/>
        <v>14357461</v>
      </c>
      <c r="G61" s="20">
        <f t="shared" si="0"/>
        <v>99.465596552727476</v>
      </c>
    </row>
    <row r="62" spans="1:9" s="7" customFormat="1" ht="39" customHeight="1">
      <c r="A62" s="15"/>
      <c r="B62" s="25">
        <v>41033300</v>
      </c>
      <c r="C62" s="23" t="s">
        <v>97</v>
      </c>
      <c r="D62" s="45">
        <v>174600</v>
      </c>
      <c r="E62" s="45"/>
      <c r="F62" s="45">
        <v>97461</v>
      </c>
      <c r="G62" s="21">
        <f t="shared" si="0"/>
        <v>55.819587628865975</v>
      </c>
      <c r="H62" s="8"/>
      <c r="I62" s="8"/>
    </row>
    <row r="63" spans="1:9" s="7" customFormat="1">
      <c r="A63" s="15"/>
      <c r="B63" s="15">
        <v>41033900</v>
      </c>
      <c r="C63" s="15" t="s">
        <v>61</v>
      </c>
      <c r="D63" s="33">
        <v>14260000</v>
      </c>
      <c r="E63" s="33"/>
      <c r="F63" s="33">
        <v>14260000</v>
      </c>
      <c r="G63" s="20">
        <f t="shared" si="0"/>
        <v>100</v>
      </c>
    </row>
    <row r="64" spans="1:9" s="7" customFormat="1">
      <c r="A64" s="15"/>
      <c r="B64" s="13">
        <v>41040000</v>
      </c>
      <c r="C64" s="14" t="s">
        <v>36</v>
      </c>
      <c r="D64" s="44">
        <f>D65+D66</f>
        <v>18409.39</v>
      </c>
      <c r="E64" s="42">
        <f>E65+E66</f>
        <v>0</v>
      </c>
      <c r="F64" s="42">
        <f>F65+F66</f>
        <v>18409.39</v>
      </c>
      <c r="G64" s="20">
        <f t="shared" si="0"/>
        <v>100</v>
      </c>
    </row>
    <row r="65" spans="1:7" s="7" customFormat="1" ht="47.25" hidden="1">
      <c r="A65" s="15"/>
      <c r="B65" s="18">
        <v>41040200</v>
      </c>
      <c r="C65" s="16" t="s">
        <v>37</v>
      </c>
      <c r="D65" s="45">
        <v>0</v>
      </c>
      <c r="E65" s="33">
        <v>0</v>
      </c>
      <c r="F65" s="33">
        <v>0</v>
      </c>
      <c r="G65" s="20" t="e">
        <f t="shared" si="0"/>
        <v>#DIV/0!</v>
      </c>
    </row>
    <row r="66" spans="1:7" s="7" customFormat="1">
      <c r="A66" s="15"/>
      <c r="B66" s="18">
        <v>41040400</v>
      </c>
      <c r="C66" s="16" t="s">
        <v>87</v>
      </c>
      <c r="D66" s="45">
        <v>18409.39</v>
      </c>
      <c r="E66" s="33"/>
      <c r="F66" s="33">
        <v>18409.39</v>
      </c>
      <c r="G66" s="20">
        <f t="shared" si="0"/>
        <v>100</v>
      </c>
    </row>
    <row r="67" spans="1:7" s="19" customFormat="1">
      <c r="A67" s="13"/>
      <c r="B67" s="13">
        <v>41050000</v>
      </c>
      <c r="C67" s="14" t="s">
        <v>38</v>
      </c>
      <c r="D67" s="44">
        <f>D68+D72+D70+D71</f>
        <v>550401</v>
      </c>
      <c r="E67" s="44">
        <f t="shared" ref="E67:F67" si="10">E68+E72+E70+E71</f>
        <v>0</v>
      </c>
      <c r="F67" s="44">
        <f t="shared" si="10"/>
        <v>539060.39999999991</v>
      </c>
      <c r="G67" s="20">
        <f t="shared" si="0"/>
        <v>97.93957496443501</v>
      </c>
    </row>
    <row r="68" spans="1:7" s="7" customFormat="1" ht="47.25">
      <c r="A68" s="15"/>
      <c r="B68" s="25">
        <v>41051200</v>
      </c>
      <c r="C68" s="23" t="s">
        <v>67</v>
      </c>
      <c r="D68" s="43">
        <v>12405</v>
      </c>
      <c r="E68" s="33"/>
      <c r="F68" s="33">
        <v>12404.67</v>
      </c>
      <c r="G68" s="20">
        <f t="shared" si="0"/>
        <v>99.997339782345833</v>
      </c>
    </row>
    <row r="69" spans="1:7" s="7" customFormat="1" ht="47.25" hidden="1">
      <c r="A69" s="15"/>
      <c r="B69" s="15">
        <v>41053000</v>
      </c>
      <c r="C69" s="16" t="s">
        <v>41</v>
      </c>
      <c r="D69" s="43"/>
      <c r="E69" s="33"/>
      <c r="F69" s="33"/>
      <c r="G69" s="20" t="e">
        <f t="shared" si="0"/>
        <v>#DIV/0!</v>
      </c>
    </row>
    <row r="70" spans="1:7" s="7" customFormat="1" ht="51.75" customHeight="1">
      <c r="A70" s="15"/>
      <c r="B70" s="25">
        <v>41051400</v>
      </c>
      <c r="C70" s="23" t="s">
        <v>98</v>
      </c>
      <c r="D70" s="43">
        <v>460980</v>
      </c>
      <c r="E70" s="33"/>
      <c r="F70" s="33">
        <v>449780</v>
      </c>
      <c r="G70" s="20">
        <f t="shared" si="0"/>
        <v>97.5703935094798</v>
      </c>
    </row>
    <row r="71" spans="1:7" s="7" customFormat="1" ht="51.75" customHeight="1">
      <c r="A71" s="15"/>
      <c r="B71" s="25">
        <v>41051700</v>
      </c>
      <c r="C71" s="23" t="s">
        <v>99</v>
      </c>
      <c r="D71" s="43">
        <v>1193</v>
      </c>
      <c r="E71" s="33"/>
      <c r="F71" s="33">
        <v>1158.97</v>
      </c>
      <c r="G71" s="20">
        <f t="shared" si="0"/>
        <v>97.14752724224644</v>
      </c>
    </row>
    <row r="72" spans="1:7" s="7" customFormat="1">
      <c r="A72" s="15"/>
      <c r="B72" s="15">
        <v>41053900</v>
      </c>
      <c r="C72" s="16" t="s">
        <v>40</v>
      </c>
      <c r="D72" s="43">
        <v>75823</v>
      </c>
      <c r="E72" s="33"/>
      <c r="F72" s="33">
        <v>75716.759999999995</v>
      </c>
      <c r="G72" s="20">
        <f t="shared" si="0"/>
        <v>99.859884204001418</v>
      </c>
    </row>
    <row r="73" spans="1:7">
      <c r="B73" s="64" t="s">
        <v>20</v>
      </c>
      <c r="C73" s="65"/>
      <c r="D73" s="39">
        <f>D11+D42</f>
        <v>26384000</v>
      </c>
      <c r="E73" s="39">
        <f>E11+E42</f>
        <v>0</v>
      </c>
      <c r="F73" s="39">
        <f>F11+F42</f>
        <v>29551850.16</v>
      </c>
      <c r="G73" s="20">
        <f t="shared" si="0"/>
        <v>112.00670921770769</v>
      </c>
    </row>
    <row r="74" spans="1:7">
      <c r="B74" s="64" t="s">
        <v>25</v>
      </c>
      <c r="C74" s="65"/>
      <c r="D74" s="39">
        <f>D73+D57</f>
        <v>44111010.390000001</v>
      </c>
      <c r="E74" s="39">
        <f>E73+E57</f>
        <v>0</v>
      </c>
      <c r="F74" s="39">
        <f>F73+F57</f>
        <v>47190380.950000003</v>
      </c>
      <c r="G74" s="20">
        <f t="shared" si="0"/>
        <v>106.98095675608941</v>
      </c>
    </row>
    <row r="76" spans="1:7" ht="18.75">
      <c r="B76" s="57" t="s">
        <v>100</v>
      </c>
      <c r="C76" s="57"/>
      <c r="D76" s="26"/>
      <c r="E76" s="35" t="s">
        <v>92</v>
      </c>
    </row>
  </sheetData>
  <mergeCells count="15">
    <mergeCell ref="A8:A9"/>
    <mergeCell ref="B8:B9"/>
    <mergeCell ref="C8:C9"/>
    <mergeCell ref="B76:C76"/>
    <mergeCell ref="E1:G1"/>
    <mergeCell ref="B3:G3"/>
    <mergeCell ref="B4:G4"/>
    <mergeCell ref="B6:G6"/>
    <mergeCell ref="E8:E9"/>
    <mergeCell ref="F8:F9"/>
    <mergeCell ref="G8:G9"/>
    <mergeCell ref="B5:G5"/>
    <mergeCell ref="B73:C73"/>
    <mergeCell ref="B74:C74"/>
    <mergeCell ref="D8:D9"/>
  </mergeCells>
  <pageMargins left="0.39370078740157483" right="0.19685039370078741" top="0.19685039370078741" bottom="0.19685039370078741" header="0" footer="0"/>
  <pageSetup paperSize="9" scale="55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6"/>
  <sheetViews>
    <sheetView view="pageBreakPreview" zoomScale="89" zoomScaleNormal="86" zoomScaleSheetLayoutView="89" workbookViewId="0">
      <selection activeCell="D1" sqref="D1:G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5.42578125" style="8" customWidth="1"/>
    <col min="5" max="5" width="15" style="7" hidden="1" customWidth="1"/>
    <col min="6" max="7" width="16.42578125" style="7" customWidth="1"/>
  </cols>
  <sheetData>
    <row r="1" spans="1:10" ht="136.5" customHeight="1">
      <c r="D1" s="70" t="s">
        <v>105</v>
      </c>
      <c r="E1" s="71"/>
      <c r="F1" s="71"/>
      <c r="G1" s="71"/>
    </row>
    <row r="3" spans="1:10" ht="23.25">
      <c r="A3" s="3" t="s">
        <v>21</v>
      </c>
      <c r="B3" s="60" t="s">
        <v>75</v>
      </c>
      <c r="C3" s="60"/>
      <c r="D3" s="60"/>
      <c r="E3" s="60"/>
      <c r="F3" s="60"/>
      <c r="G3" s="60"/>
      <c r="H3" s="4"/>
      <c r="I3" s="4"/>
      <c r="J3" s="4"/>
    </row>
    <row r="4" spans="1:10" ht="18.75">
      <c r="A4" s="1"/>
      <c r="B4" s="60" t="s">
        <v>68</v>
      </c>
      <c r="C4" s="60"/>
      <c r="D4" s="60"/>
      <c r="E4" s="60"/>
      <c r="F4" s="60"/>
      <c r="G4" s="60"/>
      <c r="H4" s="1"/>
      <c r="I4" s="1"/>
      <c r="J4" s="1"/>
    </row>
    <row r="5" spans="1:10" ht="18.75">
      <c r="A5" s="1"/>
      <c r="B5" s="60" t="s">
        <v>94</v>
      </c>
      <c r="C5" s="60"/>
      <c r="D5" s="60"/>
      <c r="E5" s="60"/>
      <c r="F5" s="60"/>
      <c r="G5" s="60"/>
      <c r="H5" s="1"/>
      <c r="I5" s="1"/>
      <c r="J5" s="1"/>
    </row>
    <row r="6" spans="1:10" ht="18.75">
      <c r="A6" s="5" t="s">
        <v>23</v>
      </c>
      <c r="B6" s="60" t="s">
        <v>73</v>
      </c>
      <c r="C6" s="60"/>
      <c r="D6" s="60"/>
      <c r="E6" s="60"/>
      <c r="F6" s="60"/>
      <c r="G6" s="60"/>
      <c r="H6" s="4"/>
      <c r="I6" s="4"/>
      <c r="J6" s="4"/>
    </row>
    <row r="7" spans="1:10">
      <c r="G7" s="17" t="s">
        <v>91</v>
      </c>
    </row>
    <row r="8" spans="1:10" ht="15.75" customHeight="1">
      <c r="A8" s="52"/>
      <c r="B8" s="72" t="s">
        <v>0</v>
      </c>
      <c r="C8" s="61" t="s">
        <v>24</v>
      </c>
      <c r="D8" s="55" t="s">
        <v>72</v>
      </c>
      <c r="E8" s="55" t="s">
        <v>70</v>
      </c>
      <c r="F8" s="61" t="s">
        <v>71</v>
      </c>
      <c r="G8" s="62" t="s">
        <v>83</v>
      </c>
      <c r="H8" s="2"/>
    </row>
    <row r="9" spans="1:10" ht="64.5" customHeight="1">
      <c r="A9" s="52"/>
      <c r="B9" s="73"/>
      <c r="C9" s="74"/>
      <c r="D9" s="66"/>
      <c r="E9" s="66"/>
      <c r="F9" s="61"/>
      <c r="G9" s="63"/>
    </row>
    <row r="10" spans="1:10">
      <c r="B10" s="9"/>
      <c r="C10" s="10" t="s">
        <v>26</v>
      </c>
      <c r="D10" s="10"/>
      <c r="E10" s="11"/>
      <c r="F10" s="12"/>
      <c r="G10" s="12"/>
    </row>
    <row r="11" spans="1:10" s="29" customFormat="1">
      <c r="B11" s="13">
        <v>10000000</v>
      </c>
      <c r="C11" s="13" t="s">
        <v>1</v>
      </c>
      <c r="D11" s="24">
        <f t="shared" ref="D11:F12" si="0">D12</f>
        <v>11800</v>
      </c>
      <c r="E11" s="20">
        <f t="shared" si="0"/>
        <v>1.7</v>
      </c>
      <c r="F11" s="24">
        <f t="shared" si="0"/>
        <v>17532.579999999998</v>
      </c>
      <c r="G11" s="20">
        <f>F11/D11*100</f>
        <v>148.58118644067795</v>
      </c>
    </row>
    <row r="12" spans="1:10" s="29" customFormat="1">
      <c r="B12" s="13">
        <v>19000000</v>
      </c>
      <c r="C12" s="13" t="s">
        <v>10</v>
      </c>
      <c r="D12" s="24">
        <f t="shared" si="0"/>
        <v>11800</v>
      </c>
      <c r="E12" s="28">
        <f t="shared" si="0"/>
        <v>1.7</v>
      </c>
      <c r="F12" s="24">
        <f t="shared" si="0"/>
        <v>17532.579999999998</v>
      </c>
      <c r="G12" s="20">
        <f t="shared" ref="G12:G27" si="1">F12/D12*100</f>
        <v>148.58118644067795</v>
      </c>
    </row>
    <row r="13" spans="1:10">
      <c r="B13" s="15">
        <v>19010000</v>
      </c>
      <c r="C13" s="15" t="s">
        <v>27</v>
      </c>
      <c r="D13" s="41">
        <f>D14+D15</f>
        <v>11800</v>
      </c>
      <c r="E13" s="27">
        <f>E14+E15</f>
        <v>1.7</v>
      </c>
      <c r="F13" s="41">
        <f>F14+F15</f>
        <v>17532.579999999998</v>
      </c>
      <c r="G13" s="20">
        <f t="shared" si="1"/>
        <v>148.58118644067795</v>
      </c>
    </row>
    <row r="14" spans="1:10" ht="47.25">
      <c r="B14" s="25">
        <v>19010100</v>
      </c>
      <c r="C14" s="16" t="s">
        <v>62</v>
      </c>
      <c r="D14" s="43">
        <v>400</v>
      </c>
      <c r="E14" s="21">
        <v>0.5</v>
      </c>
      <c r="F14" s="41">
        <v>705.96</v>
      </c>
      <c r="G14" s="20">
        <f t="shared" si="1"/>
        <v>176.49</v>
      </c>
    </row>
    <row r="15" spans="1:10">
      <c r="B15" s="15">
        <v>19010200</v>
      </c>
      <c r="C15" s="16" t="s">
        <v>63</v>
      </c>
      <c r="D15" s="43">
        <v>11400</v>
      </c>
      <c r="E15" s="21">
        <v>1.2</v>
      </c>
      <c r="F15" s="41">
        <v>16826.62</v>
      </c>
      <c r="G15" s="20">
        <f t="shared" si="1"/>
        <v>147.60192982456141</v>
      </c>
    </row>
    <row r="16" spans="1:10" s="29" customFormat="1">
      <c r="B16" s="13">
        <v>20000000</v>
      </c>
      <c r="C16" s="14" t="s">
        <v>102</v>
      </c>
      <c r="D16" s="42">
        <f>D17+D23</f>
        <v>869775.14</v>
      </c>
      <c r="E16" s="42">
        <f t="shared" ref="E16:F16" si="2">E17+E23</f>
        <v>215.45625000000001</v>
      </c>
      <c r="F16" s="42">
        <f t="shared" si="2"/>
        <v>964117.33</v>
      </c>
      <c r="G16" s="20">
        <f>F16/D16*100</f>
        <v>110.84673332926025</v>
      </c>
    </row>
    <row r="17" spans="2:7" s="29" customFormat="1" ht="21" customHeight="1">
      <c r="B17" s="30">
        <v>24000000</v>
      </c>
      <c r="C17" s="49" t="s">
        <v>76</v>
      </c>
      <c r="D17" s="42">
        <v>0</v>
      </c>
      <c r="E17" s="20"/>
      <c r="F17" s="24">
        <v>1237.95</v>
      </c>
      <c r="G17" s="20" t="e">
        <f t="shared" ref="G17:G18" si="3">F17/D17*100</f>
        <v>#DIV/0!</v>
      </c>
    </row>
    <row r="18" spans="2:7">
      <c r="B18" s="15">
        <v>24060000</v>
      </c>
      <c r="C18" s="48" t="s">
        <v>74</v>
      </c>
      <c r="D18" s="43">
        <v>0</v>
      </c>
      <c r="E18" s="21"/>
      <c r="F18" s="41">
        <v>1237.95</v>
      </c>
      <c r="G18" s="20" t="e">
        <f t="shared" si="3"/>
        <v>#DIV/0!</v>
      </c>
    </row>
    <row r="19" spans="2:7" ht="33.75" customHeight="1">
      <c r="B19" s="25">
        <v>24062100</v>
      </c>
      <c r="C19" s="23" t="s">
        <v>101</v>
      </c>
      <c r="D19" s="43">
        <v>0</v>
      </c>
      <c r="E19" s="21"/>
      <c r="F19" s="41">
        <v>1237.95</v>
      </c>
      <c r="G19" s="20" t="e">
        <f t="shared" si="1"/>
        <v>#DIV/0!</v>
      </c>
    </row>
    <row r="20" spans="2:7" s="29" customFormat="1" hidden="1">
      <c r="B20" s="13">
        <v>20000000</v>
      </c>
      <c r="C20" s="13" t="s">
        <v>11</v>
      </c>
      <c r="D20" s="24"/>
      <c r="E20" s="20">
        <f t="shared" ref="E20" si="4">E23</f>
        <v>215.45625000000001</v>
      </c>
      <c r="F20" s="24"/>
      <c r="G20" s="20" t="e">
        <f t="shared" si="1"/>
        <v>#DIV/0!</v>
      </c>
    </row>
    <row r="21" spans="2:7" s="29" customFormat="1" hidden="1">
      <c r="B21" s="13">
        <v>24000000</v>
      </c>
      <c r="C21" s="13" t="s">
        <v>76</v>
      </c>
      <c r="D21" s="24">
        <f>D22</f>
        <v>0</v>
      </c>
      <c r="E21" s="20">
        <f>E22</f>
        <v>0</v>
      </c>
      <c r="F21" s="24">
        <f>F22</f>
        <v>0</v>
      </c>
      <c r="G21" s="20"/>
    </row>
    <row r="22" spans="2:7" ht="31.5" hidden="1">
      <c r="B22" s="15">
        <v>24062100</v>
      </c>
      <c r="C22" s="16" t="s">
        <v>78</v>
      </c>
      <c r="D22" s="41">
        <v>0</v>
      </c>
      <c r="E22" s="21">
        <v>0</v>
      </c>
      <c r="F22" s="41">
        <v>0</v>
      </c>
      <c r="G22" s="20"/>
    </row>
    <row r="23" spans="2:7" s="29" customFormat="1">
      <c r="B23" s="13">
        <v>25000000</v>
      </c>
      <c r="C23" s="13" t="s">
        <v>28</v>
      </c>
      <c r="D23" s="24">
        <f>D24+D28</f>
        <v>869775.14</v>
      </c>
      <c r="E23" s="28">
        <f>E24+E28</f>
        <v>215.45625000000001</v>
      </c>
      <c r="F23" s="24">
        <f>F24+F28</f>
        <v>962879.38</v>
      </c>
      <c r="G23" s="20">
        <f t="shared" si="1"/>
        <v>110.70440343926134</v>
      </c>
    </row>
    <row r="24" spans="2:7" s="29" customFormat="1" ht="31.5">
      <c r="B24" s="30">
        <v>25010000</v>
      </c>
      <c r="C24" s="14" t="s">
        <v>29</v>
      </c>
      <c r="D24" s="42">
        <f>D25+D26+D27</f>
        <v>85156</v>
      </c>
      <c r="E24" s="42">
        <f t="shared" ref="E24:F24" si="5">E25+E26+E27</f>
        <v>215.45625000000001</v>
      </c>
      <c r="F24" s="42">
        <f t="shared" si="5"/>
        <v>178260.24</v>
      </c>
      <c r="G24" s="20">
        <f t="shared" si="1"/>
        <v>209.33374042932971</v>
      </c>
    </row>
    <row r="25" spans="2:7" ht="31.5" hidden="1">
      <c r="B25" s="15">
        <v>25010100</v>
      </c>
      <c r="C25" s="16" t="s">
        <v>30</v>
      </c>
      <c r="D25" s="43">
        <v>0</v>
      </c>
      <c r="E25" s="21">
        <v>112.64624999999999</v>
      </c>
      <c r="F25" s="41">
        <v>0</v>
      </c>
      <c r="G25" s="20" t="e">
        <f t="shared" si="1"/>
        <v>#DIV/0!</v>
      </c>
    </row>
    <row r="26" spans="2:7" ht="31.5">
      <c r="B26" s="25">
        <v>25010300</v>
      </c>
      <c r="C26" s="16" t="s">
        <v>64</v>
      </c>
      <c r="D26" s="43">
        <v>85156</v>
      </c>
      <c r="E26" s="21">
        <v>102.81</v>
      </c>
      <c r="F26" s="41">
        <v>96360.24</v>
      </c>
      <c r="G26" s="20">
        <f t="shared" si="1"/>
        <v>113.15731128751938</v>
      </c>
    </row>
    <row r="27" spans="2:7" ht="29.25" customHeight="1">
      <c r="B27" s="25">
        <v>25010400</v>
      </c>
      <c r="C27" s="16" t="s">
        <v>103</v>
      </c>
      <c r="D27" s="43">
        <v>0</v>
      </c>
      <c r="E27" s="21"/>
      <c r="F27" s="41">
        <v>81900</v>
      </c>
      <c r="G27" s="20" t="e">
        <f t="shared" si="1"/>
        <v>#DIV/0!</v>
      </c>
    </row>
    <row r="28" spans="2:7" s="29" customFormat="1">
      <c r="B28" s="30">
        <v>25020000</v>
      </c>
      <c r="C28" s="14" t="s">
        <v>32</v>
      </c>
      <c r="D28" s="42">
        <f>D29+D35</f>
        <v>784619.14</v>
      </c>
      <c r="E28" s="42">
        <f t="shared" ref="E28:F28" si="6">E29+E35</f>
        <v>0</v>
      </c>
      <c r="F28" s="42">
        <f t="shared" si="6"/>
        <v>784619.14</v>
      </c>
      <c r="G28" s="20">
        <f>F28/D28*100</f>
        <v>100</v>
      </c>
    </row>
    <row r="29" spans="2:7">
      <c r="B29" s="15">
        <v>25020100</v>
      </c>
      <c r="C29" s="16" t="s">
        <v>33</v>
      </c>
      <c r="D29" s="43">
        <v>494119.14</v>
      </c>
      <c r="E29" s="15"/>
      <c r="F29" s="41">
        <v>494119.14</v>
      </c>
      <c r="G29" s="20">
        <f>F29/D29*100</f>
        <v>100</v>
      </c>
    </row>
    <row r="30" spans="2:7" hidden="1">
      <c r="B30" s="15">
        <v>25010400</v>
      </c>
      <c r="C30" s="15" t="s">
        <v>31</v>
      </c>
      <c r="D30" s="41"/>
      <c r="E30" s="21">
        <v>0</v>
      </c>
      <c r="F30" s="41">
        <v>0</v>
      </c>
      <c r="G30" s="20" t="e">
        <f t="shared" ref="G30:G35" si="7">F30/D30*100</f>
        <v>#DIV/0!</v>
      </c>
    </row>
    <row r="31" spans="2:7" hidden="1">
      <c r="B31" s="15">
        <v>25020000</v>
      </c>
      <c r="C31" s="15" t="s">
        <v>32</v>
      </c>
      <c r="D31" s="41"/>
      <c r="E31" s="21">
        <v>0</v>
      </c>
      <c r="F31" s="41">
        <v>0</v>
      </c>
      <c r="G31" s="20" t="e">
        <f t="shared" si="7"/>
        <v>#DIV/0!</v>
      </c>
    </row>
    <row r="32" spans="2:7" hidden="1">
      <c r="B32" s="15">
        <v>25020100</v>
      </c>
      <c r="C32" s="15" t="s">
        <v>33</v>
      </c>
      <c r="D32" s="41"/>
      <c r="E32" s="21">
        <v>0</v>
      </c>
      <c r="F32" s="41">
        <v>0</v>
      </c>
      <c r="G32" s="20" t="e">
        <f t="shared" si="7"/>
        <v>#DIV/0!</v>
      </c>
    </row>
    <row r="33" spans="2:15" hidden="1">
      <c r="B33" s="15">
        <v>50000000</v>
      </c>
      <c r="C33" s="15" t="s">
        <v>65</v>
      </c>
      <c r="D33" s="41"/>
      <c r="E33" s="21">
        <v>0</v>
      </c>
      <c r="F33" s="41">
        <v>0</v>
      </c>
      <c r="G33" s="20" t="e">
        <f t="shared" si="7"/>
        <v>#DIV/0!</v>
      </c>
    </row>
    <row r="34" spans="2:15" hidden="1">
      <c r="B34" s="15">
        <v>50110000</v>
      </c>
      <c r="C34" s="15" t="s">
        <v>66</v>
      </c>
      <c r="D34" s="41"/>
      <c r="E34" s="21">
        <v>0</v>
      </c>
      <c r="F34" s="41">
        <v>0</v>
      </c>
      <c r="G34" s="20" t="e">
        <f t="shared" si="7"/>
        <v>#DIV/0!</v>
      </c>
    </row>
    <row r="35" spans="2:15" ht="63">
      <c r="B35" s="25">
        <v>25020200</v>
      </c>
      <c r="C35" s="50" t="s">
        <v>104</v>
      </c>
      <c r="D35" s="43">
        <v>290500</v>
      </c>
      <c r="E35" s="51"/>
      <c r="F35" s="43">
        <v>290500</v>
      </c>
      <c r="G35" s="20">
        <f t="shared" si="7"/>
        <v>100</v>
      </c>
      <c r="H35" s="47"/>
      <c r="I35" s="47"/>
      <c r="J35" s="47"/>
      <c r="K35" s="47"/>
      <c r="L35" s="47"/>
      <c r="M35" s="47"/>
      <c r="N35" s="47"/>
      <c r="O35" s="47"/>
    </row>
    <row r="36" spans="2:15" s="29" customFormat="1">
      <c r="B36" s="13">
        <v>40000000</v>
      </c>
      <c r="C36" s="37" t="s">
        <v>88</v>
      </c>
      <c r="D36" s="24">
        <f>D37</f>
        <v>509015</v>
      </c>
      <c r="E36" s="24">
        <f t="shared" ref="E36:F36" si="8">E37</f>
        <v>0</v>
      </c>
      <c r="F36" s="24">
        <f t="shared" si="8"/>
        <v>509015</v>
      </c>
      <c r="G36" s="20">
        <f t="shared" ref="G36:G39" si="9">F36/D36*100</f>
        <v>100</v>
      </c>
    </row>
    <row r="37" spans="2:15" s="29" customFormat="1">
      <c r="B37" s="13">
        <v>41000000</v>
      </c>
      <c r="C37" s="37" t="s">
        <v>89</v>
      </c>
      <c r="D37" s="24">
        <f>D40+D38</f>
        <v>509015</v>
      </c>
      <c r="E37" s="24">
        <f t="shared" ref="E37:F37" si="10">E40+E38</f>
        <v>0</v>
      </c>
      <c r="F37" s="24">
        <f t="shared" si="10"/>
        <v>509015</v>
      </c>
      <c r="G37" s="20">
        <f t="shared" si="9"/>
        <v>100</v>
      </c>
    </row>
    <row r="38" spans="2:15" s="29" customFormat="1">
      <c r="B38" s="13">
        <v>41030000</v>
      </c>
      <c r="C38" s="37" t="s">
        <v>60</v>
      </c>
      <c r="D38" s="24">
        <f>D39</f>
        <v>317700</v>
      </c>
      <c r="E38" s="24">
        <f t="shared" ref="E38:F38" si="11">E39</f>
        <v>0</v>
      </c>
      <c r="F38" s="24">
        <f t="shared" si="11"/>
        <v>317700</v>
      </c>
      <c r="G38" s="20">
        <f t="shared" si="9"/>
        <v>100</v>
      </c>
    </row>
    <row r="39" spans="2:15" s="29" customFormat="1" ht="31.5">
      <c r="B39" s="15">
        <v>41033300</v>
      </c>
      <c r="C39" s="50" t="s">
        <v>97</v>
      </c>
      <c r="D39" s="24">
        <v>317700</v>
      </c>
      <c r="E39" s="20"/>
      <c r="F39" s="24">
        <v>317700</v>
      </c>
      <c r="G39" s="20">
        <f t="shared" si="9"/>
        <v>100</v>
      </c>
    </row>
    <row r="40" spans="2:15" s="29" customFormat="1">
      <c r="B40" s="13">
        <v>41050000</v>
      </c>
      <c r="C40" s="37" t="s">
        <v>38</v>
      </c>
      <c r="D40" s="24">
        <f>SUM(D41:D42)</f>
        <v>191315</v>
      </c>
      <c r="E40" s="20"/>
      <c r="F40" s="24">
        <f>141315+F42</f>
        <v>191315</v>
      </c>
      <c r="G40" s="20">
        <f t="shared" ref="G40:G42" si="12">F40/D40*100</f>
        <v>100</v>
      </c>
    </row>
    <row r="41" spans="2:15" ht="34.5" customHeight="1">
      <c r="B41" s="15">
        <v>41051100</v>
      </c>
      <c r="C41" s="36" t="s">
        <v>90</v>
      </c>
      <c r="D41" s="41">
        <v>141315</v>
      </c>
      <c r="E41" s="21"/>
      <c r="F41" s="41">
        <v>141315</v>
      </c>
      <c r="G41" s="20">
        <f t="shared" si="12"/>
        <v>100</v>
      </c>
    </row>
    <row r="42" spans="2:15" ht="16.5" customHeight="1">
      <c r="B42" s="15">
        <v>41053900</v>
      </c>
      <c r="C42" s="36" t="s">
        <v>40</v>
      </c>
      <c r="D42" s="41">
        <v>50000</v>
      </c>
      <c r="E42" s="21"/>
      <c r="F42" s="41">
        <v>50000</v>
      </c>
      <c r="G42" s="20">
        <f t="shared" si="12"/>
        <v>100</v>
      </c>
    </row>
    <row r="43" spans="2:15">
      <c r="B43" s="64" t="s">
        <v>20</v>
      </c>
      <c r="C43" s="65"/>
      <c r="D43" s="46">
        <f>D11+D16</f>
        <v>881575.14</v>
      </c>
      <c r="E43" s="22">
        <f>E11+E20</f>
        <v>217.15625</v>
      </c>
      <c r="F43" s="46">
        <f>F11+F16</f>
        <v>981649.90999999992</v>
      </c>
      <c r="G43" s="38">
        <f>F43/D43*100</f>
        <v>111.35181398150587</v>
      </c>
    </row>
    <row r="44" spans="2:15">
      <c r="B44" s="64" t="s">
        <v>34</v>
      </c>
      <c r="C44" s="65"/>
      <c r="D44" s="46">
        <f>D43+D36</f>
        <v>1390590.1400000001</v>
      </c>
      <c r="E44" s="22">
        <f t="shared" ref="E44:F44" si="13">E43+E36</f>
        <v>217.15625</v>
      </c>
      <c r="F44" s="46">
        <f t="shared" si="13"/>
        <v>1490664.91</v>
      </c>
      <c r="G44" s="22">
        <f>F44/D44*100</f>
        <v>107.19656835766142</v>
      </c>
    </row>
    <row r="45" spans="2:15" ht="30" customHeight="1"/>
    <row r="46" spans="2:15">
      <c r="B46" s="67" t="s">
        <v>93</v>
      </c>
      <c r="C46" s="67"/>
      <c r="D46" s="68" t="s">
        <v>92</v>
      </c>
      <c r="E46" s="69"/>
      <c r="F46" s="69"/>
      <c r="G46" s="69"/>
    </row>
  </sheetData>
  <mergeCells count="16">
    <mergeCell ref="D1:G1"/>
    <mergeCell ref="A8:A9"/>
    <mergeCell ref="B8:B9"/>
    <mergeCell ref="C8:C9"/>
    <mergeCell ref="E8:E9"/>
    <mergeCell ref="F8:F9"/>
    <mergeCell ref="B46:C46"/>
    <mergeCell ref="B43:C43"/>
    <mergeCell ref="B44:C44"/>
    <mergeCell ref="B3:G3"/>
    <mergeCell ref="B4:G4"/>
    <mergeCell ref="B6:G6"/>
    <mergeCell ref="G8:G9"/>
    <mergeCell ref="B5:G5"/>
    <mergeCell ref="D8:D9"/>
    <mergeCell ref="D46:G4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1'!Заголовки_для_печати</vt:lpstr>
      <vt:lpstr>'дод 2'!Область_печати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2025-01-27T13:01:22Z</cp:lastPrinted>
  <dcterms:created xsi:type="dcterms:W3CDTF">2018-01-22T06:43:42Z</dcterms:created>
  <dcterms:modified xsi:type="dcterms:W3CDTF">2025-01-27T13:02:11Z</dcterms:modified>
</cp:coreProperties>
</file>