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105" windowWidth="19425" windowHeight="11025"/>
  </bookViews>
  <sheets>
    <sheet name="дод 1" sheetId="1" r:id="rId1"/>
    <sheet name="дод 2" sheetId="2" r:id="rId2"/>
  </sheets>
  <definedNames>
    <definedName name="_xlnm.Print_Titles" localSheetId="0">'дод 1'!$A:$C</definedName>
    <definedName name="_xlnm.Print_Area" localSheetId="1">'дод 2'!$A$1:$G$33</definedName>
  </definedNames>
  <calcPr calcId="125725" refMode="R1C1"/>
</workbook>
</file>

<file path=xl/calcChain.xml><?xml version="1.0" encoding="utf-8"?>
<calcChain xmlns="http://schemas.openxmlformats.org/spreadsheetml/2006/main">
  <c r="G19" i="2"/>
  <c r="G12" i="1"/>
  <c r="G49"/>
  <c r="E49"/>
  <c r="F49"/>
  <c r="G57"/>
  <c r="E57"/>
  <c r="F57"/>
  <c r="D57"/>
  <c r="D49" s="1"/>
  <c r="E48" l="1"/>
  <c r="F48"/>
  <c r="D48"/>
  <c r="G48" l="1"/>
  <c r="G59"/>
  <c r="D16" i="2" l="1"/>
  <c r="D11"/>
  <c r="D35" i="1"/>
  <c r="D25"/>
  <c r="D22"/>
  <c r="D18"/>
  <c r="D17" s="1"/>
  <c r="D13"/>
  <c r="D12" s="1"/>
  <c r="F35"/>
  <c r="E35"/>
  <c r="F22"/>
  <c r="E22"/>
  <c r="F17"/>
  <c r="E17"/>
  <c r="F13"/>
  <c r="F12" s="1"/>
  <c r="E13"/>
  <c r="E12" s="1"/>
  <c r="D28" i="2" l="1"/>
  <c r="D29" s="1"/>
  <c r="D24" i="1"/>
  <c r="D11" s="1"/>
  <c r="D62" s="1"/>
  <c r="D63" s="1"/>
  <c r="G17"/>
  <c r="G13"/>
  <c r="G16" i="2"/>
  <c r="F11"/>
  <c r="E11"/>
  <c r="G61" i="1"/>
  <c r="F25"/>
  <c r="F24" s="1"/>
  <c r="E25"/>
  <c r="G23" i="2"/>
  <c r="G22"/>
  <c r="G21"/>
  <c r="G20"/>
  <c r="G18"/>
  <c r="G17"/>
  <c r="G15"/>
  <c r="G14"/>
  <c r="G13"/>
  <c r="E24" i="1" l="1"/>
  <c r="E11" s="1"/>
  <c r="E62" s="1"/>
  <c r="E63" s="1"/>
  <c r="G25"/>
  <c r="F29" i="2"/>
  <c r="F28"/>
  <c r="E28"/>
  <c r="E29" s="1"/>
  <c r="F11" i="1"/>
  <c r="F62" s="1"/>
  <c r="G11" i="2"/>
  <c r="G28" l="1"/>
  <c r="G62" i="1"/>
  <c r="G24"/>
  <c r="G29" i="2"/>
  <c r="F63" i="1"/>
  <c r="G63" s="1"/>
</calcChain>
</file>

<file path=xl/sharedStrings.xml><?xml version="1.0" encoding="utf-8"?>
<sst xmlns="http://schemas.openxmlformats.org/spreadsheetml/2006/main" count="108" uniqueCount="90">
  <si>
    <t>ККД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</si>
  <si>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</si>
  <si>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</si>
  <si>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</si>
  <si>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</si>
  <si>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</si>
  <si>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</si>
  <si>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</si>
  <si>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Єдиний податок  </t>
  </si>
  <si>
    <t>Єдиний податок з фізичних осіб </t>
  </si>
  <si>
    <t>Інші податки та збори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</si>
  <si>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</si>
  <si>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</si>
  <si>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</si>
  <si>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</si>
  <si>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</si>
  <si>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</si>
  <si>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</si>
  <si>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</si>
  <si>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</si>
  <si>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Всього без урахування трансферт</t>
  </si>
  <si>
    <t xml:space="preserve">Аналіз </t>
  </si>
  <si>
    <t>Доходи (загальний фонд)</t>
  </si>
  <si>
    <t>станом на 1 січня 2018 року</t>
  </si>
  <si>
    <t>Найменування</t>
  </si>
  <si>
    <t>РАЗОМ ПО ЗАГАЛЬНОМУ ФОНДУ</t>
  </si>
  <si>
    <t>Доходи (спеціальний фонд)</t>
  </si>
  <si>
    <t>Екологічний податок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</si>
  <si>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</si>
  <si>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</si>
  <si>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</si>
  <si>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</si>
  <si>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</si>
  <si>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</si>
  <si>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РАЗОМ ПО СПЕЦІАЛЬНОМУ ФОНДУ</t>
  </si>
  <si>
    <t>Дотації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</si>
  <si>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</si>
  <si>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</si>
  <si>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</si>
  <si>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Рентна плата за користування надрами для видобування корисних копалин загальнодержавного значення </t>
  </si>
  <si>
    <t>Інші субвенції з місцевого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</si>
  <si>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</si>
  <si>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</si>
  <si>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</si>
  <si>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та плата за використання інших природних ресурсів </t>
  </si>
  <si>
    <t>Рентна плата за користування надрами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</si>
  <si>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</si>
  <si>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</si>
  <si>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</si>
  <si>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</si>
  <si>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</si>
  <si>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</si>
  <si>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</si>
  <si>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</si>
  <si>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</si>
  <si>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</si>
  <si>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</si>
  <si>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</si>
  <si>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</si>
  <si>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</si>
  <si>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</si>
  <si>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</si>
  <si>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</si>
  <si>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</si>
  <si>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</si>
  <si>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</si>
  <si>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</si>
  <si>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тис.грн.</t>
  </si>
  <si>
    <t>Субвенція з місцевого бюджету на надання державної підтримки особам з особливими  освітніми потребами за рахунок відповідної субвенції з державного бюджету</t>
  </si>
  <si>
    <t>про виконання бюджету Вишнівської селищної територіальної громади по доходах</t>
  </si>
  <si>
    <t>(загальний фонд)</t>
  </si>
  <si>
    <t>План на вказаний період з урахуванням змін</t>
  </si>
  <si>
    <t xml:space="preserve">Факт </t>
  </si>
  <si>
    <t>План на рік з урахуванням змін</t>
  </si>
  <si>
    <t>(спеціальний фонд)</t>
  </si>
  <si>
    <t>Доходи від власності та підприємницької діяльності  </t>
  </si>
  <si>
    <t>Інші надходження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</si>
  <si>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</si>
  <si>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ЗВІТ</t>
  </si>
  <si>
    <t>Субвенція з державного бюджету місцевим бюджетам на реалізацію програми "Спроможна школа для кращих результатів"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</si>
  <si>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</si>
  <si>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Цільові фонди</t>
  </si>
  <si>
    <t>Інна ХОЛОДЕЦЬКА</t>
  </si>
  <si>
    <t>за 2021 рік</t>
  </si>
  <si>
    <t>за  2021 року</t>
  </si>
  <si>
    <t xml:space="preserve">% виконання  </t>
  </si>
  <si>
    <t>Секретар селищної ради</t>
  </si>
  <si>
    <t>Світлана ФЕДАН</t>
  </si>
  <si>
    <t xml:space="preserve">Додаток 1
до проєкту рішення сесії Вишнівської селищної ради  від                                    23.02.2022 року №    -16/VIII </t>
  </si>
  <si>
    <t xml:space="preserve">Додаток 2
до проєкту рішення сесії Вишнівської селищної ради  від                                              23.02.2022 року №    -16/VIII
</t>
  </si>
</sst>
</file>

<file path=xl/styles.xml><?xml version="1.0" encoding="utf-8"?>
<styleSheet xmlns="http://schemas.openxmlformats.org/spreadsheetml/2006/main">
  <numFmts count="3">
    <numFmt numFmtId="164" formatCode="#0.0"/>
    <numFmt numFmtId="165" formatCode="#0.00"/>
    <numFmt numFmtId="166" formatCode="0.0"/>
  </numFmts>
  <fonts count="2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7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15" fillId="0" borderId="0" xfId="0" applyFont="1" applyAlignment="1"/>
    <xf numFmtId="0" fontId="14" fillId="0" borderId="0" xfId="0" applyFont="1" applyAlignment="1"/>
    <xf numFmtId="0" fontId="16" fillId="0" borderId="0" xfId="0" applyFont="1" applyAlignment="1"/>
    <xf numFmtId="0" fontId="0" fillId="0" borderId="2" xfId="0" applyBorder="1" applyAlignment="1"/>
    <xf numFmtId="0" fontId="19" fillId="0" borderId="0" xfId="0" applyFont="1"/>
    <xf numFmtId="0" fontId="19" fillId="0" borderId="0" xfId="0" applyFont="1" applyAlignment="1">
      <alignment wrapText="1"/>
    </xf>
    <xf numFmtId="0" fontId="1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wrapText="1"/>
    </xf>
    <xf numFmtId="0" fontId="18" fillId="0" borderId="2" xfId="0" applyFont="1" applyBorder="1"/>
    <xf numFmtId="0" fontId="18" fillId="0" borderId="2" xfId="0" applyFont="1" applyBorder="1" applyAlignment="1">
      <alignment wrapText="1"/>
    </xf>
    <xf numFmtId="0" fontId="19" fillId="0" borderId="2" xfId="0" applyFont="1" applyBorder="1"/>
    <xf numFmtId="0" fontId="19" fillId="0" borderId="2" xfId="0" applyFont="1" applyBorder="1" applyAlignment="1">
      <alignment wrapText="1"/>
    </xf>
    <xf numFmtId="0" fontId="19" fillId="0" borderId="0" xfId="0" applyFont="1" applyAlignment="1">
      <alignment horizontal="right"/>
    </xf>
    <xf numFmtId="0" fontId="19" fillId="0" borderId="2" xfId="0" applyFont="1" applyBorder="1" applyAlignment="1">
      <alignment horizontal="right" vertical="center"/>
    </xf>
    <xf numFmtId="0" fontId="18" fillId="0" borderId="0" xfId="0" applyFont="1"/>
    <xf numFmtId="164" fontId="18" fillId="0" borderId="2" xfId="0" applyNumberFormat="1" applyFont="1" applyBorder="1"/>
    <xf numFmtId="164" fontId="19" fillId="0" borderId="2" xfId="0" applyNumberFormat="1" applyFont="1" applyBorder="1"/>
    <xf numFmtId="164" fontId="18" fillId="2" borderId="2" xfId="2" applyNumberFormat="1" applyFont="1" applyFill="1" applyBorder="1"/>
    <xf numFmtId="164" fontId="18" fillId="2" borderId="2" xfId="0" applyNumberFormat="1" applyFont="1" applyFill="1" applyBorder="1"/>
    <xf numFmtId="165" fontId="19" fillId="0" borderId="2" xfId="0" applyNumberFormat="1" applyFont="1" applyBorder="1"/>
    <xf numFmtId="0" fontId="19" fillId="0" borderId="2" xfId="0" applyFont="1" applyBorder="1" applyAlignment="1">
      <alignment vertical="top" wrapText="1"/>
    </xf>
    <xf numFmtId="165" fontId="18" fillId="0" borderId="2" xfId="0" applyNumberFormat="1" applyFont="1" applyBorder="1"/>
    <xf numFmtId="0" fontId="19" fillId="0" borderId="2" xfId="0" applyFont="1" applyBorder="1" applyAlignment="1">
      <alignment vertical="center"/>
    </xf>
    <xf numFmtId="166" fontId="19" fillId="0" borderId="2" xfId="0" applyNumberFormat="1" applyFont="1" applyBorder="1" applyAlignment="1">
      <alignment wrapText="1"/>
    </xf>
    <xf numFmtId="166" fontId="18" fillId="0" borderId="2" xfId="0" applyNumberFormat="1" applyFont="1" applyBorder="1" applyAlignment="1">
      <alignment wrapText="1"/>
    </xf>
    <xf numFmtId="166" fontId="19" fillId="0" borderId="2" xfId="0" applyNumberFormat="1" applyFont="1" applyBorder="1"/>
    <xf numFmtId="166" fontId="18" fillId="0" borderId="2" xfId="0" applyNumberFormat="1" applyFont="1" applyBorder="1"/>
    <xf numFmtId="0" fontId="19" fillId="0" borderId="3" xfId="0" applyFont="1" applyBorder="1" applyAlignment="1">
      <alignment wrapText="1"/>
    </xf>
    <xf numFmtId="164" fontId="18" fillId="0" borderId="2" xfId="0" applyNumberFormat="1" applyFont="1" applyBorder="1" applyAlignment="1">
      <alignment vertical="center"/>
    </xf>
    <xf numFmtId="164" fontId="18" fillId="0" borderId="2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3" xfId="0" applyFont="1" applyBorder="1"/>
    <xf numFmtId="0" fontId="19" fillId="0" borderId="0" xfId="0" applyFont="1" applyAlignment="1">
      <alignment horizontal="left"/>
    </xf>
    <xf numFmtId="0" fontId="0" fillId="0" borderId="2" xfId="0" applyBorder="1" applyAlignment="1"/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</cellXfs>
  <cellStyles count="15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view="pageBreakPreview" topLeftCell="A46" zoomScale="86" zoomScaleNormal="87" zoomScaleSheetLayoutView="86" workbookViewId="0">
      <selection activeCell="C56" sqref="C56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19.85546875" style="8" customWidth="1"/>
    <col min="5" max="5" width="15" style="7" hidden="1" customWidth="1"/>
    <col min="6" max="6" width="14.28515625" style="7" customWidth="1"/>
    <col min="7" max="7" width="20" style="7" customWidth="1"/>
  </cols>
  <sheetData>
    <row r="1" spans="1:10" ht="91.5" customHeight="1">
      <c r="E1" s="44" t="s">
        <v>88</v>
      </c>
      <c r="F1" s="45"/>
      <c r="G1" s="45"/>
    </row>
    <row r="3" spans="1:10" ht="23.25">
      <c r="A3" s="3" t="s">
        <v>21</v>
      </c>
      <c r="B3" s="46" t="s">
        <v>78</v>
      </c>
      <c r="C3" s="46"/>
      <c r="D3" s="46"/>
      <c r="E3" s="46"/>
      <c r="F3" s="46"/>
      <c r="G3" s="46"/>
      <c r="H3" s="4"/>
      <c r="I3" s="4"/>
      <c r="J3" s="4"/>
    </row>
    <row r="4" spans="1:10" ht="18.75">
      <c r="A4" s="1"/>
      <c r="B4" s="46" t="s">
        <v>69</v>
      </c>
      <c r="C4" s="46"/>
      <c r="D4" s="46"/>
      <c r="E4" s="46"/>
      <c r="F4" s="46"/>
      <c r="G4" s="46"/>
      <c r="H4" s="1"/>
      <c r="I4" s="1"/>
      <c r="J4" s="1"/>
    </row>
    <row r="5" spans="1:10" ht="18.75">
      <c r="A5" s="1"/>
      <c r="B5" s="46" t="s">
        <v>83</v>
      </c>
      <c r="C5" s="46"/>
      <c r="D5" s="46"/>
      <c r="E5" s="46"/>
      <c r="F5" s="46"/>
      <c r="G5" s="46"/>
      <c r="H5" s="1"/>
      <c r="I5" s="1"/>
      <c r="J5" s="1"/>
    </row>
    <row r="6" spans="1:10" ht="18.75">
      <c r="A6" s="5" t="s">
        <v>23</v>
      </c>
      <c r="B6" s="46" t="s">
        <v>70</v>
      </c>
      <c r="C6" s="46"/>
      <c r="D6" s="46"/>
      <c r="E6" s="46"/>
      <c r="F6" s="46"/>
      <c r="G6" s="46"/>
      <c r="H6" s="4"/>
      <c r="I6" s="4"/>
      <c r="J6" s="4"/>
    </row>
    <row r="7" spans="1:10">
      <c r="G7" s="17" t="s">
        <v>67</v>
      </c>
    </row>
    <row r="8" spans="1:10" ht="15.75" customHeight="1">
      <c r="A8" s="38"/>
      <c r="B8" s="39" t="s">
        <v>0</v>
      </c>
      <c r="C8" s="41" t="s">
        <v>24</v>
      </c>
      <c r="D8" s="52" t="s">
        <v>73</v>
      </c>
      <c r="E8" s="47" t="s">
        <v>71</v>
      </c>
      <c r="F8" s="47" t="s">
        <v>72</v>
      </c>
      <c r="G8" s="48" t="s">
        <v>85</v>
      </c>
      <c r="H8" s="2"/>
    </row>
    <row r="9" spans="1:10" ht="62.25" customHeight="1">
      <c r="A9" s="38"/>
      <c r="B9" s="40"/>
      <c r="C9" s="42"/>
      <c r="D9" s="53"/>
      <c r="E9" s="47"/>
      <c r="F9" s="47"/>
      <c r="G9" s="49"/>
    </row>
    <row r="10" spans="1:10" ht="18" customHeight="1">
      <c r="A10" s="6"/>
      <c r="B10" s="9"/>
      <c r="C10" s="10" t="s">
        <v>22</v>
      </c>
      <c r="D10" s="10"/>
      <c r="E10" s="11"/>
      <c r="F10" s="12"/>
      <c r="G10" s="12"/>
    </row>
    <row r="11" spans="1:10" s="19" customFormat="1">
      <c r="A11" s="13"/>
      <c r="B11" s="13">
        <v>10000000</v>
      </c>
      <c r="C11" s="14" t="s">
        <v>1</v>
      </c>
      <c r="D11" s="20">
        <f>D12+D17+D22+D24</f>
        <v>15948.089999999998</v>
      </c>
      <c r="E11" s="20">
        <f>E12+E17+E22+E24</f>
        <v>15948.089999999998</v>
      </c>
      <c r="F11" s="20">
        <f>F12+F17+F22+F24</f>
        <v>17224.289530000002</v>
      </c>
      <c r="G11" s="20">
        <v>108</v>
      </c>
    </row>
    <row r="12" spans="1:10" s="19" customFormat="1" ht="31.5">
      <c r="A12" s="13"/>
      <c r="B12" s="13">
        <v>11000000</v>
      </c>
      <c r="C12" s="14" t="s">
        <v>2</v>
      </c>
      <c r="D12" s="20">
        <f>D13</f>
        <v>8655.3719999999994</v>
      </c>
      <c r="E12" s="20">
        <f>E13</f>
        <v>8655.3719999999994</v>
      </c>
      <c r="F12" s="20">
        <f>F13</f>
        <v>9458.9760000000006</v>
      </c>
      <c r="G12" s="20">
        <f>F12/E12*100</f>
        <v>109.28445363180232</v>
      </c>
    </row>
    <row r="13" spans="1:10" s="19" customFormat="1">
      <c r="A13" s="13"/>
      <c r="B13" s="13">
        <v>11010000</v>
      </c>
      <c r="C13" s="14" t="s">
        <v>3</v>
      </c>
      <c r="D13" s="20">
        <f>SUM(D14:D16)</f>
        <v>8655.3719999999994</v>
      </c>
      <c r="E13" s="20">
        <f>SUM(E14:E16)</f>
        <v>8655.3719999999994</v>
      </c>
      <c r="F13" s="20">
        <f>SUM(F14:F16)</f>
        <v>9458.9760000000006</v>
      </c>
      <c r="G13" s="20">
        <f>F13/E13*100</f>
        <v>109.28445363180232</v>
      </c>
    </row>
    <row r="14" spans="1:10" s="7" customFormat="1" ht="31.5">
      <c r="A14" s="15"/>
      <c r="B14" s="15">
        <v>11010100</v>
      </c>
      <c r="C14" s="16" t="s">
        <v>4</v>
      </c>
      <c r="D14" s="28">
        <v>7344.4880000000003</v>
      </c>
      <c r="E14" s="21">
        <v>7344.4880000000003</v>
      </c>
      <c r="F14" s="21">
        <v>7946.99</v>
      </c>
      <c r="G14" s="21">
        <v>108.2</v>
      </c>
    </row>
    <row r="15" spans="1:10" s="7" customFormat="1" ht="31.5">
      <c r="A15" s="15"/>
      <c r="B15" s="15">
        <v>11010400</v>
      </c>
      <c r="C15" s="16" t="s">
        <v>5</v>
      </c>
      <c r="D15" s="28">
        <v>1176.0899999999999</v>
      </c>
      <c r="E15" s="21">
        <v>1176.0899999999999</v>
      </c>
      <c r="F15" s="21">
        <v>1342.001</v>
      </c>
      <c r="G15" s="21">
        <v>114.1</v>
      </c>
    </row>
    <row r="16" spans="1:10" s="7" customFormat="1" ht="31.5">
      <c r="A16" s="15"/>
      <c r="B16" s="15">
        <v>11010500</v>
      </c>
      <c r="C16" s="16" t="s">
        <v>6</v>
      </c>
      <c r="D16" s="28">
        <v>134.79400000000001</v>
      </c>
      <c r="E16" s="21">
        <v>134.79400000000001</v>
      </c>
      <c r="F16" s="21">
        <v>169.98500000000001</v>
      </c>
      <c r="G16" s="21">
        <v>126.1</v>
      </c>
    </row>
    <row r="17" spans="1:7" s="19" customFormat="1">
      <c r="A17" s="13"/>
      <c r="B17" s="13">
        <v>13000000</v>
      </c>
      <c r="C17" s="14" t="s">
        <v>44</v>
      </c>
      <c r="D17" s="20">
        <f>D18+D20</f>
        <v>5.5139999999999993</v>
      </c>
      <c r="E17" s="20">
        <f>E18+E20</f>
        <v>5.5139999999999993</v>
      </c>
      <c r="F17" s="20">
        <f>F18+F20</f>
        <v>6.2799999999999994</v>
      </c>
      <c r="G17" s="20">
        <f>F17/E17*100</f>
        <v>113.89191149800509</v>
      </c>
    </row>
    <row r="18" spans="1:7" s="19" customFormat="1">
      <c r="A18" s="13"/>
      <c r="B18" s="13">
        <v>13010000</v>
      </c>
      <c r="C18" s="14" t="s">
        <v>42</v>
      </c>
      <c r="D18" s="20">
        <f>D19</f>
        <v>3.2919999999999998</v>
      </c>
      <c r="E18" s="20">
        <v>3.2919999999999998</v>
      </c>
      <c r="F18" s="20">
        <v>4.0179999999999998</v>
      </c>
      <c r="G18" s="20">
        <v>122</v>
      </c>
    </row>
    <row r="19" spans="1:7" s="7" customFormat="1" ht="47.25">
      <c r="A19" s="15"/>
      <c r="B19" s="15">
        <v>13010200</v>
      </c>
      <c r="C19" s="16" t="s">
        <v>43</v>
      </c>
      <c r="D19" s="28">
        <v>3.2919999999999998</v>
      </c>
      <c r="E19" s="21">
        <v>3.2919999999999998</v>
      </c>
      <c r="F19" s="21">
        <v>4.0179999999999998</v>
      </c>
      <c r="G19" s="21">
        <v>122.05</v>
      </c>
    </row>
    <row r="20" spans="1:7" s="19" customFormat="1">
      <c r="A20" s="13"/>
      <c r="B20" s="13">
        <v>13030000</v>
      </c>
      <c r="C20" s="14" t="s">
        <v>45</v>
      </c>
      <c r="D20" s="20">
        <v>2.222</v>
      </c>
      <c r="E20" s="26">
        <v>2.222</v>
      </c>
      <c r="F20" s="20">
        <v>2.262</v>
      </c>
      <c r="G20" s="20">
        <v>101.8</v>
      </c>
    </row>
    <row r="21" spans="1:7" s="7" customFormat="1" ht="31.5">
      <c r="A21" s="15"/>
      <c r="B21" s="15">
        <v>13030100</v>
      </c>
      <c r="C21" s="16" t="s">
        <v>39</v>
      </c>
      <c r="D21" s="28">
        <v>2.222</v>
      </c>
      <c r="E21" s="24">
        <v>2.222</v>
      </c>
      <c r="F21" s="21">
        <v>2.262</v>
      </c>
      <c r="G21" s="21">
        <v>101.8</v>
      </c>
    </row>
    <row r="22" spans="1:7" s="19" customFormat="1">
      <c r="A22" s="13"/>
      <c r="B22" s="13">
        <v>14000000</v>
      </c>
      <c r="C22" s="14" t="s">
        <v>7</v>
      </c>
      <c r="D22" s="20">
        <f>D23</f>
        <v>50.58</v>
      </c>
      <c r="E22" s="20">
        <f>E23</f>
        <v>50.58</v>
      </c>
      <c r="F22" s="20">
        <f>F23</f>
        <v>54.024000000000001</v>
      </c>
      <c r="G22" s="20">
        <v>106.8</v>
      </c>
    </row>
    <row r="23" spans="1:7" s="19" customFormat="1" ht="31.5">
      <c r="A23" s="13"/>
      <c r="B23" s="13">
        <v>14040000</v>
      </c>
      <c r="C23" s="14" t="s">
        <v>46</v>
      </c>
      <c r="D23" s="29">
        <v>50.58</v>
      </c>
      <c r="E23" s="20">
        <v>50.58</v>
      </c>
      <c r="F23" s="20">
        <v>54.024000000000001</v>
      </c>
      <c r="G23" s="20">
        <v>106.8</v>
      </c>
    </row>
    <row r="24" spans="1:7" s="19" customFormat="1">
      <c r="A24" s="13"/>
      <c r="B24" s="13">
        <v>18000000</v>
      </c>
      <c r="C24" s="14" t="s">
        <v>47</v>
      </c>
      <c r="D24" s="20">
        <f>D25+D35</f>
        <v>7236.6239999999998</v>
      </c>
      <c r="E24" s="20">
        <f>E25+E35</f>
        <v>7236.6239999999998</v>
      </c>
      <c r="F24" s="20">
        <f>F25+F35</f>
        <v>7705.0095300000012</v>
      </c>
      <c r="G24" s="20">
        <f>F24/E24*100</f>
        <v>106.47243148186227</v>
      </c>
    </row>
    <row r="25" spans="1:7" s="19" customFormat="1">
      <c r="A25" s="13"/>
      <c r="B25" s="13">
        <v>18010000</v>
      </c>
      <c r="C25" s="14" t="s">
        <v>48</v>
      </c>
      <c r="D25" s="20">
        <f>SUM(D26:D34)</f>
        <v>3610.6480000000001</v>
      </c>
      <c r="E25" s="20">
        <f>SUM(E26:E34)</f>
        <v>3610.6480000000001</v>
      </c>
      <c r="F25" s="20">
        <f>SUM(F26:F34)</f>
        <v>3969.8980000000006</v>
      </c>
      <c r="G25" s="20">
        <f>F25/E25*100</f>
        <v>109.94973755403463</v>
      </c>
    </row>
    <row r="26" spans="1:7" s="7" customFormat="1" ht="31.5">
      <c r="A26" s="15"/>
      <c r="B26" s="15">
        <v>18010100</v>
      </c>
      <c r="C26" s="16" t="s">
        <v>49</v>
      </c>
      <c r="D26" s="28">
        <v>8.1999999999999993</v>
      </c>
      <c r="E26" s="21">
        <v>8.1999999999999993</v>
      </c>
      <c r="F26" s="21">
        <v>8.2140000000000004</v>
      </c>
      <c r="G26" s="21">
        <v>100.2</v>
      </c>
    </row>
    <row r="27" spans="1:7" s="7" customFormat="1" ht="31.5">
      <c r="A27" s="15"/>
      <c r="B27" s="15">
        <v>18010200</v>
      </c>
      <c r="C27" s="16" t="s">
        <v>50</v>
      </c>
      <c r="D27" s="28">
        <v>0.23599999999999999</v>
      </c>
      <c r="E27" s="21">
        <v>0.23599999999999999</v>
      </c>
      <c r="F27" s="21">
        <v>0.30599999999999999</v>
      </c>
      <c r="G27" s="21">
        <v>129.55000000000001</v>
      </c>
    </row>
    <row r="28" spans="1:7" s="7" customFormat="1" ht="31.5">
      <c r="A28" s="15"/>
      <c r="B28" s="15">
        <v>18010300</v>
      </c>
      <c r="C28" s="16" t="s">
        <v>51</v>
      </c>
      <c r="D28" s="28">
        <v>38.017000000000003</v>
      </c>
      <c r="E28" s="21">
        <v>38.017000000000003</v>
      </c>
      <c r="F28" s="21">
        <v>40.945999999999998</v>
      </c>
      <c r="G28" s="21">
        <v>107.7</v>
      </c>
    </row>
    <row r="29" spans="1:7" s="7" customFormat="1" ht="31.5">
      <c r="A29" s="15"/>
      <c r="B29" s="15">
        <v>18010400</v>
      </c>
      <c r="C29" s="16" t="s">
        <v>52</v>
      </c>
      <c r="D29" s="28">
        <v>156.453</v>
      </c>
      <c r="E29" s="24">
        <v>156.453</v>
      </c>
      <c r="F29" s="21">
        <v>276.79700000000003</v>
      </c>
      <c r="G29" s="21">
        <v>176.9</v>
      </c>
    </row>
    <row r="30" spans="1:7" s="7" customFormat="1">
      <c r="A30" s="15"/>
      <c r="B30" s="15">
        <v>18010500</v>
      </c>
      <c r="C30" s="16" t="s">
        <v>53</v>
      </c>
      <c r="D30" s="28">
        <v>379.35</v>
      </c>
      <c r="E30" s="21">
        <v>379.35</v>
      </c>
      <c r="F30" s="21">
        <v>379.53800000000001</v>
      </c>
      <c r="G30" s="21">
        <v>100.05</v>
      </c>
    </row>
    <row r="31" spans="1:7" s="7" customFormat="1">
      <c r="A31" s="15"/>
      <c r="B31" s="15">
        <v>18010600</v>
      </c>
      <c r="C31" s="16" t="s">
        <v>54</v>
      </c>
      <c r="D31" s="28">
        <v>665.41700000000003</v>
      </c>
      <c r="E31" s="21">
        <v>665.41700000000003</v>
      </c>
      <c r="F31" s="21">
        <v>804.21299999999997</v>
      </c>
      <c r="G31" s="21">
        <v>120.8</v>
      </c>
    </row>
    <row r="32" spans="1:7" s="7" customFormat="1">
      <c r="A32" s="15"/>
      <c r="B32" s="15">
        <v>18010700</v>
      </c>
      <c r="C32" s="16" t="s">
        <v>55</v>
      </c>
      <c r="D32" s="28">
        <v>1975.145</v>
      </c>
      <c r="E32" s="21">
        <v>1975.145</v>
      </c>
      <c r="F32" s="21">
        <v>2053.1640000000002</v>
      </c>
      <c r="G32" s="21">
        <v>103.9</v>
      </c>
    </row>
    <row r="33" spans="1:7" s="7" customFormat="1">
      <c r="A33" s="15"/>
      <c r="B33" s="15">
        <v>18010900</v>
      </c>
      <c r="C33" s="16" t="s">
        <v>56</v>
      </c>
      <c r="D33" s="28">
        <v>331.58</v>
      </c>
      <c r="E33" s="21">
        <v>331.58</v>
      </c>
      <c r="F33" s="21">
        <v>348.387</v>
      </c>
      <c r="G33" s="21">
        <v>105.07</v>
      </c>
    </row>
    <row r="34" spans="1:7" s="7" customFormat="1">
      <c r="A34" s="15"/>
      <c r="B34" s="15">
        <v>18011100</v>
      </c>
      <c r="C34" s="16" t="s">
        <v>57</v>
      </c>
      <c r="D34" s="28">
        <v>56.25</v>
      </c>
      <c r="E34" s="21">
        <v>56.25</v>
      </c>
      <c r="F34" s="21">
        <v>58.332999999999998</v>
      </c>
      <c r="G34" s="21">
        <v>103.7</v>
      </c>
    </row>
    <row r="35" spans="1:7" s="19" customFormat="1">
      <c r="A35" s="13"/>
      <c r="B35" s="13">
        <v>18050000</v>
      </c>
      <c r="C35" s="14" t="s">
        <v>8</v>
      </c>
      <c r="D35" s="20">
        <f>D36+D37</f>
        <v>3625.9760000000001</v>
      </c>
      <c r="E35" s="20">
        <f>E36+E37</f>
        <v>3625.9760000000001</v>
      </c>
      <c r="F35" s="20">
        <f>F36+F37</f>
        <v>3735.1115300000001</v>
      </c>
      <c r="G35" s="20">
        <v>103</v>
      </c>
    </row>
    <row r="36" spans="1:7" s="7" customFormat="1">
      <c r="A36" s="15"/>
      <c r="B36" s="15">
        <v>18050400</v>
      </c>
      <c r="C36" s="16" t="s">
        <v>9</v>
      </c>
      <c r="D36" s="28">
        <v>898.05600000000004</v>
      </c>
      <c r="E36" s="21">
        <v>898.05600000000004</v>
      </c>
      <c r="F36" s="21">
        <v>976.51152999999999</v>
      </c>
      <c r="G36" s="21">
        <v>108.7</v>
      </c>
    </row>
    <row r="37" spans="1:7" s="7" customFormat="1" ht="47.25">
      <c r="A37" s="15"/>
      <c r="B37" s="18">
        <v>18050500</v>
      </c>
      <c r="C37" s="16" t="s">
        <v>58</v>
      </c>
      <c r="D37" s="28">
        <v>2727.92</v>
      </c>
      <c r="E37" s="21">
        <v>2727.92</v>
      </c>
      <c r="F37" s="21">
        <v>2758.6</v>
      </c>
      <c r="G37" s="21">
        <v>101.1</v>
      </c>
    </row>
    <row r="38" spans="1:7" s="19" customFormat="1">
      <c r="A38" s="13"/>
      <c r="B38" s="13">
        <v>20000000</v>
      </c>
      <c r="C38" s="14" t="s">
        <v>11</v>
      </c>
      <c r="D38" s="20">
        <v>7.91</v>
      </c>
      <c r="E38" s="20">
        <v>7.91</v>
      </c>
      <c r="F38" s="20">
        <v>8.6479999999999997</v>
      </c>
      <c r="G38" s="20">
        <v>109.3</v>
      </c>
    </row>
    <row r="39" spans="1:7" s="19" customFormat="1">
      <c r="A39" s="13"/>
      <c r="B39" s="13">
        <v>21000000</v>
      </c>
      <c r="C39" s="14" t="s">
        <v>75</v>
      </c>
      <c r="D39" s="20">
        <v>1.2</v>
      </c>
      <c r="E39" s="20">
        <v>1.2</v>
      </c>
      <c r="F39" s="20">
        <v>1.2</v>
      </c>
      <c r="G39" s="20">
        <v>100</v>
      </c>
    </row>
    <row r="40" spans="1:7" s="19" customFormat="1">
      <c r="A40" s="13"/>
      <c r="B40" s="13">
        <v>21080000</v>
      </c>
      <c r="C40" s="14" t="s">
        <v>76</v>
      </c>
      <c r="D40" s="20">
        <v>1.2</v>
      </c>
      <c r="E40" s="20">
        <v>1.2</v>
      </c>
      <c r="F40" s="20">
        <v>1.2</v>
      </c>
      <c r="G40" s="20">
        <v>100</v>
      </c>
    </row>
    <row r="41" spans="1:7" s="19" customFormat="1" ht="49.5" customHeight="1">
      <c r="A41" s="13"/>
      <c r="B41" s="27">
        <v>21082400</v>
      </c>
      <c r="C41" s="25" t="s">
        <v>77</v>
      </c>
      <c r="D41" s="33">
        <v>1.2</v>
      </c>
      <c r="E41" s="33">
        <v>1.2</v>
      </c>
      <c r="F41" s="33">
        <v>1.2</v>
      </c>
      <c r="G41" s="34">
        <v>100</v>
      </c>
    </row>
    <row r="42" spans="1:7" s="19" customFormat="1" ht="31.5">
      <c r="A42" s="13"/>
      <c r="B42" s="13">
        <v>22000000</v>
      </c>
      <c r="C42" s="14" t="s">
        <v>12</v>
      </c>
      <c r="D42" s="29">
        <v>9.9290000000000003</v>
      </c>
      <c r="E42" s="20">
        <v>6.71</v>
      </c>
      <c r="F42" s="20">
        <v>7.4480000000000004</v>
      </c>
      <c r="G42" s="20">
        <v>111</v>
      </c>
    </row>
    <row r="43" spans="1:7" s="19" customFormat="1">
      <c r="A43" s="13"/>
      <c r="B43" s="13">
        <v>22010000</v>
      </c>
      <c r="C43" s="14" t="s">
        <v>13</v>
      </c>
      <c r="D43" s="29">
        <v>3.2690000000000001</v>
      </c>
      <c r="E43" s="20">
        <v>3.2690000000000001</v>
      </c>
      <c r="F43" s="20">
        <v>3.6135600000000001</v>
      </c>
      <c r="G43" s="20">
        <v>110.5</v>
      </c>
    </row>
    <row r="44" spans="1:7" s="7" customFormat="1">
      <c r="A44" s="15"/>
      <c r="B44" s="15">
        <v>22012500</v>
      </c>
      <c r="C44" s="16" t="s">
        <v>14</v>
      </c>
      <c r="D44" s="28">
        <v>3.2690000000000001</v>
      </c>
      <c r="E44" s="21">
        <v>3.2690000000000001</v>
      </c>
      <c r="F44" s="21">
        <v>3.6135600000000001</v>
      </c>
      <c r="G44" s="21">
        <v>110.5</v>
      </c>
    </row>
    <row r="45" spans="1:7" s="19" customFormat="1">
      <c r="A45" s="13"/>
      <c r="B45" s="13">
        <v>22090000</v>
      </c>
      <c r="C45" s="14" t="s">
        <v>15</v>
      </c>
      <c r="D45" s="29">
        <v>3.556</v>
      </c>
      <c r="E45" s="20">
        <v>1.337</v>
      </c>
      <c r="F45" s="20">
        <v>1.71698</v>
      </c>
      <c r="G45" s="20">
        <v>128.41999999999999</v>
      </c>
    </row>
    <row r="46" spans="1:7" s="7" customFormat="1" ht="31.5">
      <c r="A46" s="15"/>
      <c r="B46" s="15">
        <v>22090100</v>
      </c>
      <c r="C46" s="16" t="s">
        <v>16</v>
      </c>
      <c r="D46" s="28">
        <v>6.7000000000000004E-2</v>
      </c>
      <c r="E46" s="21">
        <v>6.7000000000000004E-2</v>
      </c>
      <c r="F46" s="21">
        <v>0.67779999999999996</v>
      </c>
      <c r="G46" s="21">
        <v>101.2</v>
      </c>
    </row>
    <row r="47" spans="1:7" s="7" customFormat="1" ht="31.5">
      <c r="A47" s="15"/>
      <c r="B47" s="15">
        <v>22090400</v>
      </c>
      <c r="C47" s="16" t="s">
        <v>17</v>
      </c>
      <c r="D47" s="28">
        <v>3.3740000000000001</v>
      </c>
      <c r="E47" s="21">
        <v>3.3740000000000001</v>
      </c>
      <c r="F47" s="21">
        <v>3.7669199999999998</v>
      </c>
      <c r="G47" s="21">
        <v>111.65</v>
      </c>
    </row>
    <row r="48" spans="1:7" s="19" customFormat="1">
      <c r="A48" s="13"/>
      <c r="B48" s="13">
        <v>40000000</v>
      </c>
      <c r="C48" s="14" t="s">
        <v>18</v>
      </c>
      <c r="D48" s="20">
        <f>D50+D52+D55+D57</f>
        <v>23256.640999999996</v>
      </c>
      <c r="E48" s="20">
        <f t="shared" ref="E48:F48" si="0">E50+E52+E55+E57</f>
        <v>23256.640999999996</v>
      </c>
      <c r="F48" s="20">
        <f t="shared" si="0"/>
        <v>22937.355409999996</v>
      </c>
      <c r="G48" s="20">
        <f>F48/E48*100</f>
        <v>98.627120786703458</v>
      </c>
    </row>
    <row r="49" spans="1:7" s="19" customFormat="1">
      <c r="A49" s="13"/>
      <c r="B49" s="13">
        <v>41000000</v>
      </c>
      <c r="C49" s="14" t="s">
        <v>19</v>
      </c>
      <c r="D49" s="29">
        <f>D50+D52+D55+D57</f>
        <v>23256.640999999996</v>
      </c>
      <c r="E49" s="29">
        <f t="shared" ref="E49:F49" si="1">E50+E52+E55+E57</f>
        <v>23256.640999999996</v>
      </c>
      <c r="F49" s="29">
        <f t="shared" si="1"/>
        <v>22937.355409999996</v>
      </c>
      <c r="G49" s="20">
        <f>F49/E49*100</f>
        <v>98.627120786703458</v>
      </c>
    </row>
    <row r="50" spans="1:7" s="19" customFormat="1">
      <c r="A50" s="13"/>
      <c r="B50" s="13">
        <v>41020000</v>
      </c>
      <c r="C50" s="14" t="s">
        <v>35</v>
      </c>
      <c r="D50" s="29">
        <v>4696.3</v>
      </c>
      <c r="E50" s="20">
        <v>4696.3</v>
      </c>
      <c r="F50" s="20">
        <v>4696.3</v>
      </c>
      <c r="G50" s="20">
        <v>100</v>
      </c>
    </row>
    <row r="51" spans="1:7" s="7" customFormat="1">
      <c r="A51" s="15"/>
      <c r="B51" s="15">
        <v>41020100</v>
      </c>
      <c r="C51" s="16" t="s">
        <v>59</v>
      </c>
      <c r="D51" s="28">
        <v>4696.3</v>
      </c>
      <c r="E51" s="21">
        <v>4696.3</v>
      </c>
      <c r="F51" s="21">
        <v>4696.3</v>
      </c>
      <c r="G51" s="21">
        <v>100</v>
      </c>
    </row>
    <row r="52" spans="1:7" s="7" customFormat="1">
      <c r="A52" s="15"/>
      <c r="B52" s="13">
        <v>41030000</v>
      </c>
      <c r="C52" s="13" t="s">
        <v>60</v>
      </c>
      <c r="D52" s="31">
        <v>16853.8</v>
      </c>
      <c r="E52" s="20">
        <v>16853.8</v>
      </c>
      <c r="F52" s="20">
        <v>16539.999</v>
      </c>
      <c r="G52" s="20">
        <v>98.1</v>
      </c>
    </row>
    <row r="53" spans="1:7" s="7" customFormat="1">
      <c r="A53" s="15"/>
      <c r="B53" s="15">
        <v>41033900</v>
      </c>
      <c r="C53" s="15" t="s">
        <v>61</v>
      </c>
      <c r="D53" s="30">
        <v>14741.8</v>
      </c>
      <c r="E53" s="21">
        <v>14741.8</v>
      </c>
      <c r="F53" s="21">
        <v>14741.8</v>
      </c>
      <c r="G53" s="21">
        <v>100</v>
      </c>
    </row>
    <row r="54" spans="1:7" s="7" customFormat="1" ht="31.5">
      <c r="A54" s="15"/>
      <c r="B54" s="15">
        <v>41032700</v>
      </c>
      <c r="C54" s="16" t="s">
        <v>79</v>
      </c>
      <c r="D54" s="30">
        <v>2112</v>
      </c>
      <c r="E54" s="21">
        <v>2112</v>
      </c>
      <c r="F54" s="21">
        <v>1798.1991</v>
      </c>
      <c r="G54" s="21">
        <v>85.1</v>
      </c>
    </row>
    <row r="55" spans="1:7" s="7" customFormat="1">
      <c r="A55" s="15"/>
      <c r="B55" s="13">
        <v>41040000</v>
      </c>
      <c r="C55" s="14" t="s">
        <v>36</v>
      </c>
      <c r="D55" s="29">
        <v>1162.8</v>
      </c>
      <c r="E55" s="20">
        <v>1162.8</v>
      </c>
      <c r="F55" s="20">
        <v>1162.8</v>
      </c>
      <c r="G55" s="20">
        <v>100</v>
      </c>
    </row>
    <row r="56" spans="1:7" s="7" customFormat="1" ht="47.25">
      <c r="A56" s="15"/>
      <c r="B56" s="18">
        <v>41040200</v>
      </c>
      <c r="C56" s="16" t="s">
        <v>37</v>
      </c>
      <c r="D56" s="28">
        <v>1162.8</v>
      </c>
      <c r="E56" s="21">
        <v>1162.8</v>
      </c>
      <c r="F56" s="21">
        <v>1162.8</v>
      </c>
      <c r="G56" s="21">
        <v>100</v>
      </c>
    </row>
    <row r="57" spans="1:7" s="19" customFormat="1">
      <c r="A57" s="13"/>
      <c r="B57" s="13">
        <v>41050000</v>
      </c>
      <c r="C57" s="14" t="s">
        <v>38</v>
      </c>
      <c r="D57" s="29">
        <f>D58+D60+D61</f>
        <v>543.74099999999999</v>
      </c>
      <c r="E57" s="29">
        <f t="shared" ref="E57:F57" si="2">E58+E60+E61</f>
        <v>543.74099999999999</v>
      </c>
      <c r="F57" s="29">
        <f t="shared" si="2"/>
        <v>538.25640999999996</v>
      </c>
      <c r="G57" s="29">
        <f>F57/E57*100</f>
        <v>98.991323074772737</v>
      </c>
    </row>
    <row r="58" spans="1:7" s="7" customFormat="1" ht="47.25">
      <c r="A58" s="15"/>
      <c r="B58" s="15">
        <v>41051200</v>
      </c>
      <c r="C58" s="25" t="s">
        <v>68</v>
      </c>
      <c r="D58" s="28">
        <v>14.984999999999999</v>
      </c>
      <c r="E58" s="21">
        <v>14.984999999999999</v>
      </c>
      <c r="F58" s="21">
        <v>14.984999999999999</v>
      </c>
      <c r="G58" s="21">
        <v>100</v>
      </c>
    </row>
    <row r="59" spans="1:7" s="7" customFormat="1" ht="47.25" hidden="1">
      <c r="A59" s="15"/>
      <c r="B59" s="15">
        <v>41053000</v>
      </c>
      <c r="C59" s="16" t="s">
        <v>41</v>
      </c>
      <c r="D59" s="28">
        <v>181.88</v>
      </c>
      <c r="E59" s="21">
        <v>20.969000000000001</v>
      </c>
      <c r="F59" s="21">
        <v>0.96899999999999997</v>
      </c>
      <c r="G59" s="21">
        <f t="shared" ref="G59:G61" si="3">F59/E59*100</f>
        <v>4.6211073489436778</v>
      </c>
    </row>
    <row r="60" spans="1:7" s="7" customFormat="1" ht="46.5" customHeight="1">
      <c r="A60" s="15"/>
      <c r="B60" s="15">
        <v>41051400</v>
      </c>
      <c r="C60" s="16" t="s">
        <v>80</v>
      </c>
      <c r="D60" s="28">
        <v>238.876</v>
      </c>
      <c r="E60" s="21">
        <v>238.876</v>
      </c>
      <c r="F60" s="21">
        <v>238.87549999999999</v>
      </c>
      <c r="G60" s="21">
        <v>100</v>
      </c>
    </row>
    <row r="61" spans="1:7" s="7" customFormat="1">
      <c r="A61" s="15"/>
      <c r="B61" s="15">
        <v>41053900</v>
      </c>
      <c r="C61" s="16" t="s">
        <v>40</v>
      </c>
      <c r="D61" s="28">
        <v>289.88</v>
      </c>
      <c r="E61" s="21">
        <v>289.88</v>
      </c>
      <c r="F61" s="21">
        <v>284.39591000000001</v>
      </c>
      <c r="G61" s="21">
        <f t="shared" si="3"/>
        <v>98.108151648958199</v>
      </c>
    </row>
    <row r="62" spans="1:7">
      <c r="B62" s="50" t="s">
        <v>20</v>
      </c>
      <c r="C62" s="51"/>
      <c r="D62" s="22">
        <f>D11+D38</f>
        <v>15955.999999999998</v>
      </c>
      <c r="E62" s="22">
        <f>E11+E38</f>
        <v>15955.999999999998</v>
      </c>
      <c r="F62" s="22">
        <f>F11+F38</f>
        <v>17232.937530000003</v>
      </c>
      <c r="G62" s="23">
        <f>F62/E62*100</f>
        <v>108.00286744798197</v>
      </c>
    </row>
    <row r="63" spans="1:7">
      <c r="B63" s="50" t="s">
        <v>25</v>
      </c>
      <c r="C63" s="51"/>
      <c r="D63" s="22">
        <f>D62+D48</f>
        <v>39212.640999999996</v>
      </c>
      <c r="E63" s="22">
        <f>E62+E48</f>
        <v>39212.640999999996</v>
      </c>
      <c r="F63" s="22">
        <f>F62+F48</f>
        <v>40170.292939999999</v>
      </c>
      <c r="G63" s="23">
        <f>F63/E63*100</f>
        <v>102.4422020949826</v>
      </c>
    </row>
    <row r="65" spans="2:5">
      <c r="B65" s="43" t="s">
        <v>86</v>
      </c>
      <c r="C65" s="43"/>
      <c r="D65" s="37" t="s">
        <v>87</v>
      </c>
      <c r="E65" s="7" t="s">
        <v>82</v>
      </c>
    </row>
  </sheetData>
  <mergeCells count="15">
    <mergeCell ref="A8:A9"/>
    <mergeCell ref="B8:B9"/>
    <mergeCell ref="C8:C9"/>
    <mergeCell ref="B65:C65"/>
    <mergeCell ref="E1:G1"/>
    <mergeCell ref="B3:G3"/>
    <mergeCell ref="B4:G4"/>
    <mergeCell ref="B6:G6"/>
    <mergeCell ref="E8:E9"/>
    <mergeCell ref="F8:F9"/>
    <mergeCell ref="G8:G9"/>
    <mergeCell ref="B5:G5"/>
    <mergeCell ref="B62:C62"/>
    <mergeCell ref="B63:C63"/>
    <mergeCell ref="D8:D9"/>
  </mergeCells>
  <pageMargins left="0.39370078740157483" right="0.19685039370078741" top="0.19685039370078741" bottom="0.19685039370078741" header="0" footer="0"/>
  <pageSetup paperSize="9" scale="51" fitToHeight="50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topLeftCell="A10" zoomScale="86" zoomScaleNormal="86" workbookViewId="0">
      <selection activeCell="J6" sqref="J6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20.5703125" style="8" customWidth="1"/>
    <col min="5" max="5" width="15" style="7" hidden="1" customWidth="1"/>
    <col min="6" max="6" width="14.28515625" style="7" customWidth="1"/>
    <col min="7" max="7" width="15.7109375" style="7" customWidth="1"/>
  </cols>
  <sheetData>
    <row r="1" spans="1:10" ht="136.5" customHeight="1">
      <c r="E1" s="44" t="s">
        <v>89</v>
      </c>
      <c r="F1" s="45"/>
      <c r="G1" s="45"/>
    </row>
    <row r="3" spans="1:10" ht="23.25">
      <c r="A3" s="3" t="s">
        <v>21</v>
      </c>
      <c r="B3" s="46" t="s">
        <v>78</v>
      </c>
      <c r="C3" s="46"/>
      <c r="D3" s="46"/>
      <c r="E3" s="46"/>
      <c r="F3" s="46"/>
      <c r="G3" s="46"/>
      <c r="H3" s="4"/>
      <c r="I3" s="4"/>
      <c r="J3" s="4"/>
    </row>
    <row r="4" spans="1:10" ht="18.75">
      <c r="A4" s="1"/>
      <c r="B4" s="46" t="s">
        <v>69</v>
      </c>
      <c r="C4" s="46"/>
      <c r="D4" s="46"/>
      <c r="E4" s="46"/>
      <c r="F4" s="46"/>
      <c r="G4" s="46"/>
      <c r="H4" s="1"/>
      <c r="I4" s="1"/>
      <c r="J4" s="1"/>
    </row>
    <row r="5" spans="1:10" ht="18.75">
      <c r="A5" s="1"/>
      <c r="B5" s="46" t="s">
        <v>84</v>
      </c>
      <c r="C5" s="46"/>
      <c r="D5" s="46"/>
      <c r="E5" s="46"/>
      <c r="F5" s="46"/>
      <c r="G5" s="46"/>
      <c r="H5" s="1"/>
      <c r="I5" s="1"/>
      <c r="J5" s="1"/>
    </row>
    <row r="6" spans="1:10" ht="18.75">
      <c r="A6" s="5" t="s">
        <v>23</v>
      </c>
      <c r="B6" s="46" t="s">
        <v>74</v>
      </c>
      <c r="C6" s="46"/>
      <c r="D6" s="46"/>
      <c r="E6" s="46"/>
      <c r="F6" s="46"/>
      <c r="G6" s="46"/>
      <c r="H6" s="4"/>
      <c r="I6" s="4"/>
      <c r="J6" s="4"/>
    </row>
    <row r="7" spans="1:10">
      <c r="G7" s="17" t="s">
        <v>67</v>
      </c>
    </row>
    <row r="8" spans="1:10" ht="15.75" customHeight="1">
      <c r="A8" s="38"/>
      <c r="B8" s="39" t="s">
        <v>0</v>
      </c>
      <c r="C8" s="41" t="s">
        <v>24</v>
      </c>
      <c r="D8" s="52" t="s">
        <v>73</v>
      </c>
      <c r="E8" s="47" t="s">
        <v>71</v>
      </c>
      <c r="F8" s="47" t="s">
        <v>72</v>
      </c>
      <c r="G8" s="48" t="s">
        <v>85</v>
      </c>
      <c r="H8" s="2"/>
    </row>
    <row r="9" spans="1:10" ht="79.5" customHeight="1">
      <c r="A9" s="38"/>
      <c r="B9" s="40"/>
      <c r="C9" s="42"/>
      <c r="D9" s="53"/>
      <c r="E9" s="47"/>
      <c r="F9" s="47"/>
      <c r="G9" s="49"/>
    </row>
    <row r="10" spans="1:10">
      <c r="B10" s="9"/>
      <c r="C10" s="10" t="s">
        <v>26</v>
      </c>
      <c r="D10" s="10"/>
      <c r="E10" s="11"/>
      <c r="F10" s="12"/>
      <c r="G10" s="12"/>
    </row>
    <row r="11" spans="1:10" s="35" customFormat="1">
      <c r="B11" s="13">
        <v>10000000</v>
      </c>
      <c r="C11" s="13" t="s">
        <v>1</v>
      </c>
      <c r="D11" s="20">
        <f>D12</f>
        <v>1.8</v>
      </c>
      <c r="E11" s="20">
        <f>E12</f>
        <v>1.8</v>
      </c>
      <c r="F11" s="20">
        <f>F12</f>
        <v>2.3453599999999999</v>
      </c>
      <c r="G11" s="20">
        <f>F11/E11*100</f>
        <v>130.29777777777778</v>
      </c>
    </row>
    <row r="12" spans="1:10">
      <c r="B12" s="15">
        <v>19000000</v>
      </c>
      <c r="C12" s="15" t="s">
        <v>10</v>
      </c>
      <c r="D12" s="30">
        <v>1.8</v>
      </c>
      <c r="E12" s="21">
        <v>1.8</v>
      </c>
      <c r="F12" s="21">
        <v>2.3453599999999999</v>
      </c>
      <c r="G12" s="21">
        <v>130.30000000000001</v>
      </c>
    </row>
    <row r="13" spans="1:10" s="35" customFormat="1">
      <c r="B13" s="13">
        <v>19010000</v>
      </c>
      <c r="C13" s="13" t="s">
        <v>27</v>
      </c>
      <c r="D13" s="31">
        <v>1.8</v>
      </c>
      <c r="E13" s="20">
        <v>1.8</v>
      </c>
      <c r="F13" s="20">
        <v>2.3453599999999999</v>
      </c>
      <c r="G13" s="20">
        <f t="shared" ref="G13:G23" si="0">F13/E13*100</f>
        <v>130.29777777777778</v>
      </c>
    </row>
    <row r="14" spans="1:10" ht="47.25">
      <c r="B14" s="27">
        <v>19010100</v>
      </c>
      <c r="C14" s="16" t="s">
        <v>62</v>
      </c>
      <c r="D14" s="28">
        <v>0.8</v>
      </c>
      <c r="E14" s="21">
        <v>0.8</v>
      </c>
      <c r="F14" s="21">
        <v>0.51295000000000002</v>
      </c>
      <c r="G14" s="21">
        <f t="shared" si="0"/>
        <v>64.118750000000006</v>
      </c>
    </row>
    <row r="15" spans="1:10">
      <c r="B15" s="15">
        <v>19010200</v>
      </c>
      <c r="C15" s="16" t="s">
        <v>63</v>
      </c>
      <c r="D15" s="28">
        <v>1</v>
      </c>
      <c r="E15" s="21">
        <v>1</v>
      </c>
      <c r="F15" s="21">
        <v>1.8324100000000001</v>
      </c>
      <c r="G15" s="21">
        <f t="shared" si="0"/>
        <v>183.24100000000001</v>
      </c>
    </row>
    <row r="16" spans="1:10" s="35" customFormat="1">
      <c r="B16" s="13">
        <v>20000000</v>
      </c>
      <c r="C16" s="13" t="s">
        <v>11</v>
      </c>
      <c r="D16" s="20">
        <f>D19+D20</f>
        <v>219.13900000000001</v>
      </c>
      <c r="E16" s="20">
        <v>219.13900000000001</v>
      </c>
      <c r="F16" s="20">
        <v>239.83269999999999</v>
      </c>
      <c r="G16" s="20">
        <f t="shared" si="0"/>
        <v>109.44318446282952</v>
      </c>
    </row>
    <row r="17" spans="2:7" s="35" customFormat="1">
      <c r="B17" s="13">
        <v>25000000</v>
      </c>
      <c r="C17" s="13" t="s">
        <v>28</v>
      </c>
      <c r="D17" s="31">
        <v>219.13900000000001</v>
      </c>
      <c r="E17" s="20">
        <v>219.13900000000001</v>
      </c>
      <c r="F17" s="20">
        <v>239.83269999999999</v>
      </c>
      <c r="G17" s="20">
        <f t="shared" si="0"/>
        <v>109.44318446282952</v>
      </c>
    </row>
    <row r="18" spans="2:7" ht="31.5">
      <c r="B18" s="27">
        <v>25010000</v>
      </c>
      <c r="C18" s="16" t="s">
        <v>29</v>
      </c>
      <c r="D18" s="28">
        <v>219.13900000000001</v>
      </c>
      <c r="E18" s="21">
        <v>219.13900000000001</v>
      </c>
      <c r="F18" s="21">
        <v>239.83269999999999</v>
      </c>
      <c r="G18" s="21">
        <f t="shared" si="0"/>
        <v>109.44318446282952</v>
      </c>
    </row>
    <row r="19" spans="2:7" ht="31.5">
      <c r="B19" s="15">
        <v>25010100</v>
      </c>
      <c r="C19" s="16" t="s">
        <v>30</v>
      </c>
      <c r="D19" s="28">
        <v>98.938999999999993</v>
      </c>
      <c r="E19" s="21">
        <v>98.938999999999993</v>
      </c>
      <c r="F19" s="21">
        <v>99.188999999999993</v>
      </c>
      <c r="G19" s="21">
        <f>F19/E19*100</f>
        <v>100.25268094482458</v>
      </c>
    </row>
    <row r="20" spans="2:7" ht="31.5">
      <c r="B20" s="27">
        <v>25010300</v>
      </c>
      <c r="C20" s="16" t="s">
        <v>64</v>
      </c>
      <c r="D20" s="28">
        <v>120.2</v>
      </c>
      <c r="E20" s="21">
        <v>120.2</v>
      </c>
      <c r="F20" s="21">
        <v>140.64344</v>
      </c>
      <c r="G20" s="21">
        <f t="shared" si="0"/>
        <v>117.00785357737105</v>
      </c>
    </row>
    <row r="21" spans="2:7" hidden="1">
      <c r="B21" s="15">
        <v>25010400</v>
      </c>
      <c r="C21" s="15" t="s">
        <v>31</v>
      </c>
      <c r="D21" s="30"/>
      <c r="E21" s="21">
        <v>0</v>
      </c>
      <c r="F21" s="21">
        <v>0</v>
      </c>
      <c r="G21" s="21" t="e">
        <f t="shared" si="0"/>
        <v>#DIV/0!</v>
      </c>
    </row>
    <row r="22" spans="2:7" hidden="1">
      <c r="B22" s="15">
        <v>25020000</v>
      </c>
      <c r="C22" s="15" t="s">
        <v>32</v>
      </c>
      <c r="D22" s="30"/>
      <c r="E22" s="21">
        <v>0</v>
      </c>
      <c r="F22" s="21">
        <v>0</v>
      </c>
      <c r="G22" s="21" t="e">
        <f t="shared" si="0"/>
        <v>#DIV/0!</v>
      </c>
    </row>
    <row r="23" spans="2:7" hidden="1">
      <c r="B23" s="15">
        <v>25020100</v>
      </c>
      <c r="C23" s="15" t="s">
        <v>33</v>
      </c>
      <c r="D23" s="30"/>
      <c r="E23" s="21">
        <v>0</v>
      </c>
      <c r="F23" s="21">
        <v>0</v>
      </c>
      <c r="G23" s="21" t="e">
        <f t="shared" si="0"/>
        <v>#DIV/0!</v>
      </c>
    </row>
    <row r="24" spans="2:7" hidden="1">
      <c r="B24" s="15">
        <v>50000000</v>
      </c>
      <c r="C24" s="15" t="s">
        <v>65</v>
      </c>
      <c r="D24" s="30"/>
      <c r="E24" s="21">
        <v>0</v>
      </c>
      <c r="F24" s="21">
        <v>0</v>
      </c>
      <c r="G24" s="21">
        <v>0</v>
      </c>
    </row>
    <row r="25" spans="2:7" hidden="1">
      <c r="B25" s="15">
        <v>50110000</v>
      </c>
      <c r="C25" s="15" t="s">
        <v>66</v>
      </c>
      <c r="D25" s="30"/>
      <c r="E25" s="21">
        <v>0</v>
      </c>
      <c r="F25" s="21">
        <v>0</v>
      </c>
      <c r="G25" s="21">
        <v>0</v>
      </c>
    </row>
    <row r="26" spans="2:7" s="35" customFormat="1">
      <c r="B26" s="13">
        <v>50000000</v>
      </c>
      <c r="C26" s="36" t="s">
        <v>81</v>
      </c>
      <c r="D26" s="31"/>
      <c r="E26" s="20"/>
      <c r="F26" s="20">
        <v>6.6101700000000001</v>
      </c>
      <c r="G26" s="20"/>
    </row>
    <row r="27" spans="2:7" ht="31.5">
      <c r="B27" s="15">
        <v>50110000</v>
      </c>
      <c r="C27" s="32" t="s">
        <v>66</v>
      </c>
      <c r="D27" s="30"/>
      <c r="E27" s="21"/>
      <c r="F27" s="21">
        <v>6.6101700000000001</v>
      </c>
      <c r="G27" s="21"/>
    </row>
    <row r="28" spans="2:7">
      <c r="B28" s="50" t="s">
        <v>20</v>
      </c>
      <c r="C28" s="51"/>
      <c r="D28" s="23">
        <f>D11+D16</f>
        <v>220.93900000000002</v>
      </c>
      <c r="E28" s="23">
        <f>E11+E16</f>
        <v>220.93900000000002</v>
      </c>
      <c r="F28" s="23">
        <f>F11+F16+F26</f>
        <v>248.78823</v>
      </c>
      <c r="G28" s="23">
        <f>F28/E28*100</f>
        <v>112.60494073024681</v>
      </c>
    </row>
    <row r="29" spans="2:7">
      <c r="B29" s="50" t="s">
        <v>34</v>
      </c>
      <c r="C29" s="51"/>
      <c r="D29" s="23">
        <f>D28</f>
        <v>220.93900000000002</v>
      </c>
      <c r="E29" s="23">
        <f>E28</f>
        <v>220.93900000000002</v>
      </c>
      <c r="F29" s="23">
        <f>F28</f>
        <v>248.78823</v>
      </c>
      <c r="G29" s="23">
        <f>F29/E29*100</f>
        <v>112.60494073024681</v>
      </c>
    </row>
    <row r="31" spans="2:7">
      <c r="B31" s="43" t="s">
        <v>86</v>
      </c>
      <c r="C31" s="43"/>
      <c r="D31" s="37" t="s">
        <v>87</v>
      </c>
      <c r="E31" s="7" t="s">
        <v>82</v>
      </c>
    </row>
  </sheetData>
  <mergeCells count="15">
    <mergeCell ref="A8:A9"/>
    <mergeCell ref="B8:B9"/>
    <mergeCell ref="C8:C9"/>
    <mergeCell ref="E8:E9"/>
    <mergeCell ref="F8:F9"/>
    <mergeCell ref="B31:C31"/>
    <mergeCell ref="B28:C28"/>
    <mergeCell ref="B29:C29"/>
    <mergeCell ref="E1:G1"/>
    <mergeCell ref="B3:G3"/>
    <mergeCell ref="B4:G4"/>
    <mergeCell ref="B6:G6"/>
    <mergeCell ref="G8:G9"/>
    <mergeCell ref="B5:G5"/>
    <mergeCell ref="D8:D9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1</vt:lpstr>
      <vt:lpstr>дод 2</vt:lpstr>
      <vt:lpstr>'дод 1'!Заголовки_для_печати</vt:lpstr>
      <vt:lpstr>'дод 2'!Область_печати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Microsoft</cp:lastModifiedBy>
  <cp:lastPrinted>2022-02-21T12:18:33Z</cp:lastPrinted>
  <dcterms:created xsi:type="dcterms:W3CDTF">2018-01-22T06:43:42Z</dcterms:created>
  <dcterms:modified xsi:type="dcterms:W3CDTF">2022-02-21T12:23:07Z</dcterms:modified>
</cp:coreProperties>
</file>