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25" windowHeight="11025"/>
  </bookViews>
  <sheets>
    <sheet name="дод 1" sheetId="1" r:id="rId1"/>
    <sheet name="дод 2" sheetId="2" r:id="rId2"/>
  </sheets>
  <definedNames>
    <definedName name="_xlnm.Print_Titles" localSheetId="0">'дод 1'!$A:$C</definedName>
    <definedName name="_xlnm.Print_Area" localSheetId="1">'дод 2'!$A$1:$G$39</definedName>
  </definedNames>
  <calcPr calcId="125725"/>
</workbook>
</file>

<file path=xl/calcChain.xml><?xml version="1.0" encoding="utf-8"?>
<calcChain xmlns="http://schemas.openxmlformats.org/spreadsheetml/2006/main">
  <c r="G35" i="2"/>
  <c r="E35"/>
  <c r="F35"/>
  <c r="D35"/>
  <c r="G25"/>
  <c r="G26"/>
  <c r="G27"/>
  <c r="G28"/>
  <c r="G29"/>
  <c r="G32"/>
  <c r="E44" i="1"/>
  <c r="F44"/>
  <c r="D44"/>
  <c r="G39"/>
  <c r="E13"/>
  <c r="F13"/>
  <c r="D13"/>
  <c r="E16" i="2"/>
  <c r="G44" i="1" l="1"/>
  <c r="E20" i="2"/>
  <c r="F20"/>
  <c r="D20"/>
  <c r="E23"/>
  <c r="F23"/>
  <c r="G23" s="1"/>
  <c r="D23"/>
  <c r="G24"/>
  <c r="F51" i="1" l="1"/>
  <c r="F52"/>
  <c r="G47" l="1"/>
  <c r="E38"/>
  <c r="F38"/>
  <c r="D38"/>
  <c r="G25"/>
  <c r="E58"/>
  <c r="F58"/>
  <c r="D58"/>
  <c r="E56"/>
  <c r="F56"/>
  <c r="D56"/>
  <c r="E48"/>
  <c r="F48"/>
  <c r="F43" s="1"/>
  <c r="D48"/>
  <c r="D43" s="1"/>
  <c r="E43" l="1"/>
  <c r="G14" i="2"/>
  <c r="G15"/>
  <c r="G21"/>
  <c r="G22"/>
  <c r="E13" l="1"/>
  <c r="E12" s="1"/>
  <c r="E11" s="1"/>
  <c r="E17"/>
  <c r="E19"/>
  <c r="E34" l="1"/>
  <c r="F19"/>
  <c r="F16" s="1"/>
  <c r="F24" i="1"/>
  <c r="F23" s="1"/>
  <c r="D24"/>
  <c r="D19" i="2"/>
  <c r="D16" s="1"/>
  <c r="F17"/>
  <c r="D17"/>
  <c r="F13"/>
  <c r="D13"/>
  <c r="D12" s="1"/>
  <c r="G19" l="1"/>
  <c r="F12"/>
  <c r="G12" s="1"/>
  <c r="G13"/>
  <c r="G16"/>
  <c r="G20"/>
  <c r="D11"/>
  <c r="D60" i="1" l="1"/>
  <c r="E42"/>
  <c r="E24"/>
  <c r="E63" l="1"/>
  <c r="E60"/>
  <c r="F60"/>
  <c r="F63"/>
  <c r="E19"/>
  <c r="E21"/>
  <c r="F21"/>
  <c r="F18" s="1"/>
  <c r="E12"/>
  <c r="G62"/>
  <c r="G64"/>
  <c r="G65"/>
  <c r="G66"/>
  <c r="G61"/>
  <c r="G58"/>
  <c r="G59"/>
  <c r="G57"/>
  <c r="G26"/>
  <c r="E18" l="1"/>
  <c r="E55"/>
  <c r="E54"/>
  <c r="F54"/>
  <c r="G56"/>
  <c r="G13"/>
  <c r="F12"/>
  <c r="G30"/>
  <c r="G12" l="1"/>
  <c r="G60"/>
  <c r="D63"/>
  <c r="D42"/>
  <c r="F42"/>
  <c r="G43"/>
  <c r="G46"/>
  <c r="G48"/>
  <c r="G49"/>
  <c r="G50"/>
  <c r="G40"/>
  <c r="G41"/>
  <c r="G37"/>
  <c r="G36"/>
  <c r="G35"/>
  <c r="G32"/>
  <c r="G33"/>
  <c r="G34"/>
  <c r="G29"/>
  <c r="G24"/>
  <c r="G21"/>
  <c r="G22"/>
  <c r="G16"/>
  <c r="G15"/>
  <c r="G14"/>
  <c r="D55" l="1"/>
  <c r="D54"/>
  <c r="G63"/>
  <c r="G42"/>
  <c r="F55"/>
  <c r="G54" l="1"/>
  <c r="G55"/>
  <c r="D28"/>
  <c r="D23"/>
  <c r="D19"/>
  <c r="D18" s="1"/>
  <c r="D12"/>
  <c r="E23"/>
  <c r="G23" l="1"/>
  <c r="D34" i="2"/>
  <c r="G38" i="1"/>
  <c r="D27"/>
  <c r="D11" s="1"/>
  <c r="D67" s="1"/>
  <c r="D68" s="1"/>
  <c r="G18"/>
  <c r="F11" i="2"/>
  <c r="F28" i="1"/>
  <c r="F27" s="1"/>
  <c r="F11" s="1"/>
  <c r="F67" s="1"/>
  <c r="F68" s="1"/>
  <c r="E28"/>
  <c r="E27" s="1"/>
  <c r="E11" s="1"/>
  <c r="E67" s="1"/>
  <c r="E68" s="1"/>
  <c r="F34" i="2" l="1"/>
  <c r="G34" s="1"/>
  <c r="G11"/>
  <c r="G28" i="1"/>
  <c r="G27" l="1"/>
  <c r="G68" l="1"/>
  <c r="G11"/>
  <c r="G67" l="1"/>
</calcChain>
</file>

<file path=xl/sharedStrings.xml><?xml version="1.0" encoding="utf-8"?>
<sst xmlns="http://schemas.openxmlformats.org/spreadsheetml/2006/main" count="117" uniqueCount="98">
  <si>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</si>
  <si>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</si>
  <si>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</si>
  <si>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</si>
  <si>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</si>
  <si>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</si>
  <si>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</si>
  <si>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</si>
  <si>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Єдиний податок  </t>
  </si>
  <si>
    <t>Єдиний податок з фізичних осіб </t>
  </si>
  <si>
    <t>Інші податки та збори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</si>
  <si>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</si>
  <si>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</si>
  <si>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</si>
  <si>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</si>
  <si>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</si>
  <si>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</si>
  <si>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</si>
  <si>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</si>
  <si>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</si>
  <si>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Всього без урахування трансферт</t>
  </si>
  <si>
    <t xml:space="preserve">Аналіз </t>
  </si>
  <si>
    <t>Доходи (загальний фонд)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</si>
  <si>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</si>
  <si>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</si>
  <si>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</si>
  <si>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</si>
  <si>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</si>
  <si>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</si>
  <si>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</si>
  <si>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</si>
  <si>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</si>
  <si>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</si>
  <si>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</si>
  <si>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</si>
  <si>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</si>
  <si>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</si>
  <si>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</si>
  <si>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</si>
  <si>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Рентна плата за користування надрами для видобування корисних копалин загальнодержавного значення </t>
  </si>
  <si>
    <t>Інші субвенції з місцевого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</si>
  <si>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</si>
  <si>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</si>
  <si>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</si>
  <si>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та плата за використання інших природних ресурсів </t>
  </si>
  <si>
    <t>Рентна плата за користування надрами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</si>
  <si>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</si>
  <si>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</si>
  <si>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</si>
  <si>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</si>
  <si>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</si>
  <si>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</si>
  <si>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</si>
  <si>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</si>
  <si>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</si>
  <si>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</si>
  <si>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</si>
  <si>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</si>
  <si>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</si>
  <si>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</si>
  <si>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</si>
  <si>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</si>
  <si>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</si>
  <si>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</si>
  <si>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</si>
  <si>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</si>
  <si>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</si>
  <si>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тис.грн.</t>
  </si>
  <si>
    <t>Субвенція з місцевого бюджету на надання державної підтримки особам з особливими  освітніми потребами за рахунок відповідної субвенції з державного бюджету</t>
  </si>
  <si>
    <t>про виконання бюджету Вишнівської селищної територіальної громади по доходах</t>
  </si>
  <si>
    <t>(загальний фонд)</t>
  </si>
  <si>
    <t>План на вказаний період з урахуванням змін</t>
  </si>
  <si>
    <t xml:space="preserve">Факт </t>
  </si>
  <si>
    <t>План на рік з урахуванням змін</t>
  </si>
  <si>
    <t>(спеціальний фонд)</t>
  </si>
  <si>
    <t>Інші надходження</t>
  </si>
  <si>
    <t>ЗВІТ</t>
  </si>
  <si>
    <t>Інші неподаткові надходження</t>
  </si>
  <si>
    <t>Інші  надходження</t>
  </si>
  <si>
    <t>Грошові стягнення за шкоду,заподіяну порушенням законодавства про охорону навколишнього середовища внаслідок господарської та іншої діяльності</t>
  </si>
  <si>
    <t>Секретар селищної ради</t>
  </si>
  <si>
    <t>Світлана ФЕДАН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</si>
  <si>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</si>
  <si>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</si>
  <si>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Секретар селищної ради                                                                            </t>
  </si>
  <si>
    <t>Єдиний податок з юридичних осіб</t>
  </si>
  <si>
    <t>% виконання</t>
  </si>
  <si>
    <t xml:space="preserve">% виконання  </t>
  </si>
  <si>
    <t>Адміністративний збір за державну реєстрацію речових прав на нерухоме майно та їх обтяжень</t>
  </si>
  <si>
    <t>за І квартал 2024 року</t>
  </si>
  <si>
    <t>Податок на доходи фізичних осіб у вигляді мінімального податкового зобов'язання, що підлягає сплаті фізичними особами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</si>
  <si>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</si>
  <si>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Інші дотації з місцевого бюджету</t>
  </si>
  <si>
    <t>Офіційні трансферти</t>
  </si>
  <si>
    <t>Від органів державного управління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</si>
  <si>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</si>
  <si>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Додаток 2
до рішення сесії Вишнівської селищної ради  №1151-36/VIII від  09.05.2024 року                                                
</t>
  </si>
  <si>
    <t xml:space="preserve">Додаток 1
до рішення сесії                                         Вишнівської селищної ради                                         №1151-36/VIII від 09.05.2024 року  </t>
  </si>
</sst>
</file>

<file path=xl/styles.xml><?xml version="1.0" encoding="utf-8"?>
<styleSheet xmlns="http://schemas.openxmlformats.org/spreadsheetml/2006/main">
  <numFmts count="3">
    <numFmt numFmtId="164" formatCode="#0.0"/>
    <numFmt numFmtId="165" formatCode="#0.00"/>
    <numFmt numFmtId="166" formatCode="0.0"/>
  </numFmts>
  <fonts count="2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7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15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0" fontId="0" fillId="0" borderId="2" xfId="0" applyBorder="1" applyAlignment="1"/>
    <xf numFmtId="0" fontId="19" fillId="0" borderId="0" xfId="0" applyFont="1"/>
    <xf numFmtId="0" fontId="19" fillId="0" borderId="0" xfId="0" applyFont="1" applyAlignment="1">
      <alignment wrapText="1"/>
    </xf>
    <xf numFmtId="0" fontId="1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wrapText="1"/>
    </xf>
    <xf numFmtId="0" fontId="18" fillId="0" borderId="2" xfId="0" applyFont="1" applyBorder="1"/>
    <xf numFmtId="0" fontId="18" fillId="0" borderId="2" xfId="0" applyFont="1" applyBorder="1" applyAlignment="1">
      <alignment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19" fillId="0" borderId="0" xfId="0" applyFont="1" applyAlignment="1">
      <alignment horizontal="right"/>
    </xf>
    <xf numFmtId="0" fontId="19" fillId="0" borderId="2" xfId="0" applyFont="1" applyBorder="1" applyAlignment="1">
      <alignment horizontal="right" vertical="center"/>
    </xf>
    <xf numFmtId="0" fontId="18" fillId="0" borderId="0" xfId="0" applyFont="1"/>
    <xf numFmtId="164" fontId="18" fillId="0" borderId="2" xfId="0" applyNumberFormat="1" applyFont="1" applyBorder="1"/>
    <xf numFmtId="164" fontId="19" fillId="0" borderId="2" xfId="0" applyNumberFormat="1" applyFont="1" applyBorder="1"/>
    <xf numFmtId="164" fontId="18" fillId="2" borderId="2" xfId="2" applyNumberFormat="1" applyFont="1" applyFill="1" applyBorder="1"/>
    <xf numFmtId="164" fontId="18" fillId="2" borderId="2" xfId="0" applyNumberFormat="1" applyFont="1" applyFill="1" applyBorder="1"/>
    <xf numFmtId="0" fontId="19" fillId="0" borderId="2" xfId="0" applyFont="1" applyBorder="1" applyAlignment="1">
      <alignment vertical="top" wrapText="1"/>
    </xf>
    <xf numFmtId="165" fontId="18" fillId="0" borderId="2" xfId="0" applyNumberFormat="1" applyFont="1" applyBorder="1"/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horizontal="left"/>
    </xf>
    <xf numFmtId="166" fontId="19" fillId="0" borderId="2" xfId="0" applyNumberFormat="1" applyFont="1" applyBorder="1" applyAlignment="1">
      <alignment wrapText="1"/>
    </xf>
    <xf numFmtId="166" fontId="18" fillId="0" borderId="2" xfId="0" applyNumberFormat="1" applyFont="1" applyBorder="1" applyAlignment="1">
      <alignment wrapText="1"/>
    </xf>
    <xf numFmtId="166" fontId="19" fillId="0" borderId="2" xfId="0" applyNumberFormat="1" applyFont="1" applyBorder="1"/>
    <xf numFmtId="166" fontId="18" fillId="0" borderId="2" xfId="0" applyNumberFormat="1" applyFont="1" applyBorder="1"/>
    <xf numFmtId="0" fontId="14" fillId="0" borderId="0" xfId="0" applyFont="1"/>
    <xf numFmtId="0" fontId="18" fillId="0" borderId="2" xfId="0" applyFont="1" applyBorder="1" applyAlignment="1">
      <alignment vertical="center"/>
    </xf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166" fontId="19" fillId="0" borderId="2" xfId="0" applyNumberFormat="1" applyFont="1" applyFill="1" applyBorder="1" applyAlignment="1">
      <alignment wrapText="1"/>
    </xf>
    <xf numFmtId="164" fontId="19" fillId="0" borderId="2" xfId="0" applyNumberFormat="1" applyFont="1" applyFill="1" applyBorder="1"/>
    <xf numFmtId="164" fontId="18" fillId="0" borderId="2" xfId="0" applyNumberFormat="1" applyFont="1" applyFill="1" applyBorder="1"/>
    <xf numFmtId="166" fontId="18" fillId="0" borderId="2" xfId="0" applyNumberFormat="1" applyFont="1" applyFill="1" applyBorder="1" applyAlignment="1">
      <alignment wrapText="1"/>
    </xf>
    <xf numFmtId="166" fontId="18" fillId="0" borderId="2" xfId="0" applyNumberFormat="1" applyFont="1" applyFill="1" applyBorder="1"/>
    <xf numFmtId="165" fontId="19" fillId="0" borderId="2" xfId="0" applyNumberFormat="1" applyFont="1" applyFill="1" applyBorder="1"/>
    <xf numFmtId="2" fontId="19" fillId="0" borderId="2" xfId="0" applyNumberFormat="1" applyFont="1" applyFill="1" applyBorder="1"/>
    <xf numFmtId="4" fontId="19" fillId="0" borderId="2" xfId="0" applyNumberFormat="1" applyFont="1" applyFill="1" applyBorder="1"/>
    <xf numFmtId="166" fontId="19" fillId="0" borderId="2" xfId="0" applyNumberFormat="1" applyFont="1" applyFill="1" applyBorder="1"/>
    <xf numFmtId="0" fontId="19" fillId="0" borderId="2" xfId="0" applyFont="1" applyFill="1" applyBorder="1" applyAlignment="1">
      <alignment vertical="center"/>
    </xf>
    <xf numFmtId="0" fontId="23" fillId="0" borderId="0" xfId="0" applyFont="1"/>
    <xf numFmtId="0" fontId="19" fillId="0" borderId="3" xfId="0" applyFont="1" applyBorder="1" applyAlignment="1">
      <alignment vertical="top" wrapText="1"/>
    </xf>
    <xf numFmtId="0" fontId="18" fillId="0" borderId="3" xfId="0" applyFont="1" applyBorder="1"/>
    <xf numFmtId="164" fontId="18" fillId="4" borderId="2" xfId="0" applyNumberFormat="1" applyFont="1" applyFill="1" applyBorder="1"/>
    <xf numFmtId="0" fontId="0" fillId="0" borderId="2" xfId="0" applyBorder="1" applyAlignment="1"/>
    <xf numFmtId="0" fontId="18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Alignment="1"/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view="pageBreakPreview" zoomScale="88" zoomScaleNormal="87" zoomScaleSheetLayoutView="88" workbookViewId="0">
      <selection activeCell="C1" sqref="C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9.85546875" style="8" customWidth="1"/>
    <col min="5" max="5" width="15" style="7" customWidth="1"/>
    <col min="6" max="6" width="14.28515625" style="7" customWidth="1"/>
    <col min="7" max="7" width="14" style="7" customWidth="1"/>
  </cols>
  <sheetData>
    <row r="1" spans="1:10" ht="76.5" customHeight="1">
      <c r="E1" s="56" t="s">
        <v>97</v>
      </c>
      <c r="F1" s="57"/>
      <c r="G1" s="57"/>
    </row>
    <row r="3" spans="1:10" ht="23.25">
      <c r="A3" s="3" t="s">
        <v>21</v>
      </c>
      <c r="B3" s="58" t="s">
        <v>76</v>
      </c>
      <c r="C3" s="58"/>
      <c r="D3" s="58"/>
      <c r="E3" s="58"/>
      <c r="F3" s="58"/>
      <c r="G3" s="58"/>
      <c r="H3" s="4"/>
      <c r="I3" s="4"/>
      <c r="J3" s="4"/>
    </row>
    <row r="4" spans="1:10" ht="18.75">
      <c r="A4" s="1"/>
      <c r="B4" s="58" t="s">
        <v>69</v>
      </c>
      <c r="C4" s="58"/>
      <c r="D4" s="58"/>
      <c r="E4" s="58"/>
      <c r="F4" s="58"/>
      <c r="G4" s="58"/>
      <c r="H4" s="1"/>
      <c r="I4" s="1"/>
      <c r="J4" s="1"/>
    </row>
    <row r="5" spans="1:10" ht="18.75">
      <c r="A5" s="1"/>
      <c r="B5" s="58" t="s">
        <v>89</v>
      </c>
      <c r="C5" s="58"/>
      <c r="D5" s="58"/>
      <c r="E5" s="58"/>
      <c r="F5" s="58"/>
      <c r="G5" s="58"/>
      <c r="H5" s="1"/>
      <c r="I5" s="1"/>
      <c r="J5" s="1"/>
    </row>
    <row r="6" spans="1:10" ht="18.75">
      <c r="A6" s="5" t="s">
        <v>23</v>
      </c>
      <c r="B6" s="58" t="s">
        <v>70</v>
      </c>
      <c r="C6" s="58"/>
      <c r="D6" s="58"/>
      <c r="E6" s="58"/>
      <c r="F6" s="58"/>
      <c r="G6" s="58"/>
      <c r="H6" s="4"/>
      <c r="I6" s="4"/>
      <c r="J6" s="4"/>
    </row>
    <row r="7" spans="1:10">
      <c r="G7" s="17" t="s">
        <v>67</v>
      </c>
    </row>
    <row r="8" spans="1:10" ht="15.75" customHeight="1">
      <c r="A8" s="50"/>
      <c r="B8" s="51" t="s">
        <v>0</v>
      </c>
      <c r="C8" s="53" t="s">
        <v>24</v>
      </c>
      <c r="D8" s="53" t="s">
        <v>73</v>
      </c>
      <c r="E8" s="59" t="s">
        <v>71</v>
      </c>
      <c r="F8" s="59" t="s">
        <v>72</v>
      </c>
      <c r="G8" s="60" t="s">
        <v>86</v>
      </c>
      <c r="H8" s="2"/>
    </row>
    <row r="9" spans="1:10" ht="62.25" customHeight="1">
      <c r="A9" s="50"/>
      <c r="B9" s="52"/>
      <c r="C9" s="54"/>
      <c r="D9" s="64"/>
      <c r="E9" s="59"/>
      <c r="F9" s="59"/>
      <c r="G9" s="61"/>
    </row>
    <row r="10" spans="1:10" ht="18" customHeight="1">
      <c r="A10" s="6"/>
      <c r="B10" s="9"/>
      <c r="C10" s="10" t="s">
        <v>22</v>
      </c>
      <c r="D10" s="10"/>
      <c r="E10" s="11"/>
      <c r="F10" s="12"/>
      <c r="G10" s="12"/>
    </row>
    <row r="11" spans="1:10" s="19" customFormat="1">
      <c r="A11" s="13"/>
      <c r="B11" s="13">
        <v>10000000</v>
      </c>
      <c r="C11" s="14" t="s">
        <v>1</v>
      </c>
      <c r="D11" s="20">
        <f>D12+D18+D23+D27</f>
        <v>26245.101999999999</v>
      </c>
      <c r="E11" s="20">
        <f>E12+E18+E23+E27</f>
        <v>4542.2429999999995</v>
      </c>
      <c r="F11" s="20">
        <f>F12+F18+F23+F27</f>
        <v>5746.1325000000006</v>
      </c>
      <c r="G11" s="20">
        <f t="shared" ref="G11:G18" si="0">F11/E11*100</f>
        <v>126.50429534483297</v>
      </c>
    </row>
    <row r="12" spans="1:10" s="19" customFormat="1" ht="31.5">
      <c r="A12" s="13"/>
      <c r="B12" s="13">
        <v>11000000</v>
      </c>
      <c r="C12" s="14" t="s">
        <v>2</v>
      </c>
      <c r="D12" s="20">
        <f>D13</f>
        <v>13507.942000000001</v>
      </c>
      <c r="E12" s="20">
        <f>E13</f>
        <v>2514.3399999999997</v>
      </c>
      <c r="F12" s="20">
        <f>F13</f>
        <v>2876.7095800000006</v>
      </c>
      <c r="G12" s="20">
        <f t="shared" si="0"/>
        <v>114.41211530660138</v>
      </c>
    </row>
    <row r="13" spans="1:10" s="19" customFormat="1">
      <c r="A13" s="13"/>
      <c r="B13" s="13">
        <v>11010000</v>
      </c>
      <c r="C13" s="14" t="s">
        <v>3</v>
      </c>
      <c r="D13" s="20">
        <f>SUM(D14:D17)</f>
        <v>13507.942000000001</v>
      </c>
      <c r="E13" s="20">
        <f t="shared" ref="E13:F13" si="1">SUM(E14:E17)</f>
        <v>2514.3399999999997</v>
      </c>
      <c r="F13" s="20">
        <f t="shared" si="1"/>
        <v>2876.7095800000006</v>
      </c>
      <c r="G13" s="20">
        <f t="shared" si="0"/>
        <v>114.41211530660138</v>
      </c>
    </row>
    <row r="14" spans="1:10" s="7" customFormat="1" ht="31.5">
      <c r="A14" s="15"/>
      <c r="B14" s="34">
        <v>11010100</v>
      </c>
      <c r="C14" s="35" t="s">
        <v>4</v>
      </c>
      <c r="D14" s="36">
        <v>10377.332</v>
      </c>
      <c r="E14" s="37">
        <v>2307.404</v>
      </c>
      <c r="F14" s="37">
        <v>2381.4780300000002</v>
      </c>
      <c r="G14" s="37">
        <f t="shared" si="0"/>
        <v>103.21027570377794</v>
      </c>
    </row>
    <row r="15" spans="1:10" s="7" customFormat="1" ht="31.5">
      <c r="A15" s="15"/>
      <c r="B15" s="34">
        <v>11010400</v>
      </c>
      <c r="C15" s="35" t="s">
        <v>5</v>
      </c>
      <c r="D15" s="36">
        <v>1841.2280000000001</v>
      </c>
      <c r="E15" s="37">
        <v>191.76300000000001</v>
      </c>
      <c r="F15" s="37">
        <v>164.69767999999999</v>
      </c>
      <c r="G15" s="37">
        <f t="shared" si="0"/>
        <v>85.886057268607601</v>
      </c>
    </row>
    <row r="16" spans="1:10" s="7" customFormat="1" ht="31.5">
      <c r="A16" s="15"/>
      <c r="B16" s="15">
        <v>11010500</v>
      </c>
      <c r="C16" s="16" t="s">
        <v>6</v>
      </c>
      <c r="D16" s="28">
        <v>167.38200000000001</v>
      </c>
      <c r="E16" s="37">
        <v>15.173</v>
      </c>
      <c r="F16" s="37">
        <v>73.980140000000006</v>
      </c>
      <c r="G16" s="21">
        <f t="shared" si="0"/>
        <v>487.57753904962772</v>
      </c>
    </row>
    <row r="17" spans="1:7" s="7" customFormat="1" ht="31.5">
      <c r="A17" s="15"/>
      <c r="B17" s="15">
        <v>11011300</v>
      </c>
      <c r="C17" s="16" t="s">
        <v>90</v>
      </c>
      <c r="D17" s="28">
        <v>1122</v>
      </c>
      <c r="E17" s="37">
        <v>0</v>
      </c>
      <c r="F17" s="37">
        <v>256.55372999999997</v>
      </c>
      <c r="G17" s="21">
        <v>0</v>
      </c>
    </row>
    <row r="18" spans="1:7" s="19" customFormat="1">
      <c r="A18" s="13"/>
      <c r="B18" s="13">
        <v>13000000</v>
      </c>
      <c r="C18" s="14" t="s">
        <v>44</v>
      </c>
      <c r="D18" s="20">
        <f>D19+D21</f>
        <v>3.0939999999999999</v>
      </c>
      <c r="E18" s="20">
        <f t="shared" ref="E18:F18" si="2">E19+E21</f>
        <v>0.63300000000000001</v>
      </c>
      <c r="F18" s="20">
        <f t="shared" si="2"/>
        <v>4.1733399999999996</v>
      </c>
      <c r="G18" s="20">
        <f t="shared" si="0"/>
        <v>659.29541864139014</v>
      </c>
    </row>
    <row r="19" spans="1:7" s="19" customFormat="1">
      <c r="A19" s="13"/>
      <c r="B19" s="13">
        <v>13010000</v>
      </c>
      <c r="C19" s="14" t="s">
        <v>42</v>
      </c>
      <c r="D19" s="20">
        <f>D20</f>
        <v>0.222</v>
      </c>
      <c r="E19" s="20">
        <f>E20</f>
        <v>0</v>
      </c>
      <c r="F19" s="20">
        <v>3.4159999999999999</v>
      </c>
      <c r="G19" s="20">
        <v>0</v>
      </c>
    </row>
    <row r="20" spans="1:7" s="7" customFormat="1" ht="47.25">
      <c r="A20" s="15"/>
      <c r="B20" s="15">
        <v>13010200</v>
      </c>
      <c r="C20" s="16" t="s">
        <v>43</v>
      </c>
      <c r="D20" s="28">
        <v>0.222</v>
      </c>
      <c r="E20" s="37">
        <v>0</v>
      </c>
      <c r="F20" s="37">
        <v>3.4159999999999999</v>
      </c>
      <c r="G20" s="20">
        <v>0</v>
      </c>
    </row>
    <row r="21" spans="1:7" s="19" customFormat="1">
      <c r="A21" s="13"/>
      <c r="B21" s="13">
        <v>13030000</v>
      </c>
      <c r="C21" s="14" t="s">
        <v>45</v>
      </c>
      <c r="D21" s="20">
        <v>2.8719999999999999</v>
      </c>
      <c r="E21" s="25">
        <f>E22</f>
        <v>0.63300000000000001</v>
      </c>
      <c r="F21" s="20">
        <f>F22</f>
        <v>0.75734000000000001</v>
      </c>
      <c r="G21" s="20">
        <f t="shared" ref="G21:G26" si="3">F21/E21*100</f>
        <v>119.64296998420221</v>
      </c>
    </row>
    <row r="22" spans="1:7" s="7" customFormat="1" ht="31.5">
      <c r="A22" s="15"/>
      <c r="B22" s="15">
        <v>13030100</v>
      </c>
      <c r="C22" s="16" t="s">
        <v>39</v>
      </c>
      <c r="D22" s="28">
        <v>2.8719999999999999</v>
      </c>
      <c r="E22" s="41">
        <v>0.63300000000000001</v>
      </c>
      <c r="F22" s="37">
        <v>0.75734000000000001</v>
      </c>
      <c r="G22" s="20">
        <f t="shared" si="3"/>
        <v>119.64296998420221</v>
      </c>
    </row>
    <row r="23" spans="1:7" s="19" customFormat="1">
      <c r="A23" s="13"/>
      <c r="B23" s="13">
        <v>14000000</v>
      </c>
      <c r="C23" s="14" t="s">
        <v>7</v>
      </c>
      <c r="D23" s="20">
        <f>D24</f>
        <v>49.367999999999995</v>
      </c>
      <c r="E23" s="20">
        <f>E24</f>
        <v>11.1</v>
      </c>
      <c r="F23" s="20">
        <f>F24</f>
        <v>18.16554</v>
      </c>
      <c r="G23" s="20">
        <f t="shared" si="3"/>
        <v>163.6535135135135</v>
      </c>
    </row>
    <row r="24" spans="1:7" s="19" customFormat="1" ht="31.5">
      <c r="A24" s="13"/>
      <c r="B24" s="13">
        <v>14040000</v>
      </c>
      <c r="C24" s="14" t="s">
        <v>46</v>
      </c>
      <c r="D24" s="29">
        <f>D25+D26</f>
        <v>49.367999999999995</v>
      </c>
      <c r="E24" s="20">
        <f>E25+E26</f>
        <v>11.1</v>
      </c>
      <c r="F24" s="20">
        <f>F25+F26</f>
        <v>18.16554</v>
      </c>
      <c r="G24" s="20">
        <f t="shared" si="3"/>
        <v>163.6535135135135</v>
      </c>
    </row>
    <row r="25" spans="1:7" s="7" customFormat="1" ht="63">
      <c r="A25" s="15"/>
      <c r="B25" s="15">
        <v>14040100</v>
      </c>
      <c r="C25" s="16" t="s">
        <v>82</v>
      </c>
      <c r="D25" s="28">
        <v>11.526</v>
      </c>
      <c r="E25" s="21">
        <v>2.1</v>
      </c>
      <c r="F25" s="21">
        <v>5.2702400000000003</v>
      </c>
      <c r="G25" s="20">
        <f t="shared" si="3"/>
        <v>250.96380952380954</v>
      </c>
    </row>
    <row r="26" spans="1:7" s="7" customFormat="1" ht="47.25">
      <c r="A26" s="15"/>
      <c r="B26" s="15">
        <v>14040200</v>
      </c>
      <c r="C26" s="16" t="s">
        <v>83</v>
      </c>
      <c r="D26" s="28">
        <v>37.841999999999999</v>
      </c>
      <c r="E26" s="37">
        <v>9</v>
      </c>
      <c r="F26" s="37">
        <v>12.895300000000001</v>
      </c>
      <c r="G26" s="21">
        <f t="shared" si="3"/>
        <v>143.28111111111113</v>
      </c>
    </row>
    <row r="27" spans="1:7" s="19" customFormat="1">
      <c r="A27" s="13"/>
      <c r="B27" s="13">
        <v>18000000</v>
      </c>
      <c r="C27" s="14" t="s">
        <v>47</v>
      </c>
      <c r="D27" s="20">
        <f>D28+D38</f>
        <v>12684.698</v>
      </c>
      <c r="E27" s="20">
        <f>E28+E38</f>
        <v>2016.17</v>
      </c>
      <c r="F27" s="20">
        <f>F28+F38</f>
        <v>2847.0840400000002</v>
      </c>
      <c r="G27" s="20">
        <f>F27/E27*100</f>
        <v>141.21249894602141</v>
      </c>
    </row>
    <row r="28" spans="1:7" s="19" customFormat="1">
      <c r="A28" s="13"/>
      <c r="B28" s="13">
        <v>18010000</v>
      </c>
      <c r="C28" s="14" t="s">
        <v>48</v>
      </c>
      <c r="D28" s="20">
        <f>SUM(D29:D37)</f>
        <v>4060.4780000000001</v>
      </c>
      <c r="E28" s="20">
        <f>SUM(E29:E37)</f>
        <v>560.47199999999998</v>
      </c>
      <c r="F28" s="20">
        <f>SUM(F29:F37)</f>
        <v>791.30183999999997</v>
      </c>
      <c r="G28" s="20">
        <f>F28/E28*100</f>
        <v>141.18490129747784</v>
      </c>
    </row>
    <row r="29" spans="1:7" s="7" customFormat="1" ht="31.5">
      <c r="A29" s="15"/>
      <c r="B29" s="15">
        <v>18010100</v>
      </c>
      <c r="C29" s="16" t="s">
        <v>49</v>
      </c>
      <c r="D29" s="28">
        <v>15.981</v>
      </c>
      <c r="E29" s="37">
        <v>3.653</v>
      </c>
      <c r="F29" s="37">
        <v>3.6531600000000002</v>
      </c>
      <c r="G29" s="20">
        <f>F29/E29*100</f>
        <v>100.00437996167535</v>
      </c>
    </row>
    <row r="30" spans="1:7" s="7" customFormat="1" ht="31.5">
      <c r="A30" s="15"/>
      <c r="B30" s="15">
        <v>18010200</v>
      </c>
      <c r="C30" s="16" t="s">
        <v>50</v>
      </c>
      <c r="D30" s="28">
        <v>0.318</v>
      </c>
      <c r="E30" s="37">
        <v>0.02</v>
      </c>
      <c r="F30" s="37">
        <v>0.18</v>
      </c>
      <c r="G30" s="20">
        <f>F30/E30*100</f>
        <v>900</v>
      </c>
    </row>
    <row r="31" spans="1:7" s="7" customFormat="1" ht="31.5">
      <c r="A31" s="15"/>
      <c r="B31" s="15">
        <v>18010300</v>
      </c>
      <c r="C31" s="16" t="s">
        <v>51</v>
      </c>
      <c r="D31" s="28">
        <v>62.75</v>
      </c>
      <c r="E31" s="37">
        <v>0</v>
      </c>
      <c r="F31" s="37">
        <v>14.066319999999999</v>
      </c>
      <c r="G31" s="21">
        <v>0</v>
      </c>
    </row>
    <row r="32" spans="1:7" s="7" customFormat="1" ht="31.5">
      <c r="A32" s="15"/>
      <c r="B32" s="15">
        <v>18010400</v>
      </c>
      <c r="C32" s="16" t="s">
        <v>52</v>
      </c>
      <c r="D32" s="28">
        <v>316</v>
      </c>
      <c r="E32" s="41">
        <v>81.897000000000006</v>
      </c>
      <c r="F32" s="37">
        <v>63.453020000000002</v>
      </c>
      <c r="G32" s="20">
        <f t="shared" ref="G32:G50" si="4">F32/E32*100</f>
        <v>77.479052956762757</v>
      </c>
    </row>
    <row r="33" spans="1:7" s="7" customFormat="1">
      <c r="A33" s="15"/>
      <c r="B33" s="15">
        <v>18010500</v>
      </c>
      <c r="C33" s="16" t="s">
        <v>53</v>
      </c>
      <c r="D33" s="28">
        <v>323.512</v>
      </c>
      <c r="E33" s="37">
        <v>79.566999999999993</v>
      </c>
      <c r="F33" s="37">
        <v>82.604179999999999</v>
      </c>
      <c r="G33" s="20">
        <f t="shared" si="4"/>
        <v>103.81713524451092</v>
      </c>
    </row>
    <row r="34" spans="1:7" s="7" customFormat="1">
      <c r="A34" s="15"/>
      <c r="B34" s="15">
        <v>18010600</v>
      </c>
      <c r="C34" s="16" t="s">
        <v>54</v>
      </c>
      <c r="D34" s="28">
        <v>987.45100000000002</v>
      </c>
      <c r="E34" s="37">
        <v>246.863</v>
      </c>
      <c r="F34" s="37">
        <v>268.52717999999999</v>
      </c>
      <c r="G34" s="20">
        <f t="shared" si="4"/>
        <v>108.77579062070866</v>
      </c>
    </row>
    <row r="35" spans="1:7" s="7" customFormat="1">
      <c r="A35" s="15"/>
      <c r="B35" s="15">
        <v>18010700</v>
      </c>
      <c r="C35" s="16" t="s">
        <v>55</v>
      </c>
      <c r="D35" s="28">
        <v>1836.575</v>
      </c>
      <c r="E35" s="37">
        <v>19</v>
      </c>
      <c r="F35" s="37">
        <v>219.06716</v>
      </c>
      <c r="G35" s="20">
        <f t="shared" si="4"/>
        <v>1152.9850526315788</v>
      </c>
    </row>
    <row r="36" spans="1:7" s="7" customFormat="1">
      <c r="A36" s="15"/>
      <c r="B36" s="15">
        <v>18010900</v>
      </c>
      <c r="C36" s="16" t="s">
        <v>56</v>
      </c>
      <c r="D36" s="28">
        <v>467.89100000000002</v>
      </c>
      <c r="E36" s="37">
        <v>116.97199999999999</v>
      </c>
      <c r="F36" s="37">
        <v>127.25082</v>
      </c>
      <c r="G36" s="20">
        <f t="shared" si="4"/>
        <v>108.78741921143522</v>
      </c>
    </row>
    <row r="37" spans="1:7" s="7" customFormat="1">
      <c r="A37" s="15"/>
      <c r="B37" s="15">
        <v>18011100</v>
      </c>
      <c r="C37" s="16" t="s">
        <v>57</v>
      </c>
      <c r="D37" s="28">
        <v>50</v>
      </c>
      <c r="E37" s="37">
        <v>12.5</v>
      </c>
      <c r="F37" s="37">
        <v>12.5</v>
      </c>
      <c r="G37" s="20">
        <f t="shared" si="4"/>
        <v>100</v>
      </c>
    </row>
    <row r="38" spans="1:7" s="19" customFormat="1">
      <c r="A38" s="13"/>
      <c r="B38" s="13">
        <v>18050000</v>
      </c>
      <c r="C38" s="14" t="s">
        <v>8</v>
      </c>
      <c r="D38" s="20">
        <f>D40+D41+D39</f>
        <v>8624.2199999999993</v>
      </c>
      <c r="E38" s="20">
        <f t="shared" ref="E38:F38" si="5">E40+E41+E39</f>
        <v>1455.6980000000001</v>
      </c>
      <c r="F38" s="20">
        <f t="shared" si="5"/>
        <v>2055.7822000000001</v>
      </c>
      <c r="G38" s="20">
        <f t="shared" si="4"/>
        <v>141.22312457666357</v>
      </c>
    </row>
    <row r="39" spans="1:7" s="19" customFormat="1">
      <c r="A39" s="13"/>
      <c r="B39" s="15">
        <v>18050300</v>
      </c>
      <c r="C39" s="16" t="s">
        <v>85</v>
      </c>
      <c r="D39" s="21">
        <v>228.76</v>
      </c>
      <c r="E39" s="21">
        <v>57.189</v>
      </c>
      <c r="F39" s="21">
        <v>48.635590000000001</v>
      </c>
      <c r="G39" s="20">
        <f t="shared" si="4"/>
        <v>85.043609785098525</v>
      </c>
    </row>
    <row r="40" spans="1:7" s="7" customFormat="1">
      <c r="A40" s="15"/>
      <c r="B40" s="15">
        <v>18050400</v>
      </c>
      <c r="C40" s="16" t="s">
        <v>9</v>
      </c>
      <c r="D40" s="28">
        <v>3675.0459999999998</v>
      </c>
      <c r="E40" s="37">
        <v>1048.509</v>
      </c>
      <c r="F40" s="37">
        <v>1633.1793299999999</v>
      </c>
      <c r="G40" s="20">
        <f t="shared" si="4"/>
        <v>155.76207071183939</v>
      </c>
    </row>
    <row r="41" spans="1:7" s="7" customFormat="1" ht="47.25">
      <c r="A41" s="15"/>
      <c r="B41" s="18">
        <v>18050500</v>
      </c>
      <c r="C41" s="16" t="s">
        <v>58</v>
      </c>
      <c r="D41" s="28">
        <v>4720.4139999999998</v>
      </c>
      <c r="E41" s="37">
        <v>350</v>
      </c>
      <c r="F41" s="37">
        <v>373.96728000000002</v>
      </c>
      <c r="G41" s="20">
        <f t="shared" si="4"/>
        <v>106.84779428571429</v>
      </c>
    </row>
    <row r="42" spans="1:7" s="19" customFormat="1">
      <c r="A42" s="13"/>
      <c r="B42" s="13">
        <v>20000000</v>
      </c>
      <c r="C42" s="14" t="s">
        <v>11</v>
      </c>
      <c r="D42" s="20">
        <f>D43+D51</f>
        <v>138.898</v>
      </c>
      <c r="E42" s="20">
        <f>E43+E51</f>
        <v>34.54</v>
      </c>
      <c r="F42" s="20">
        <f>F43+F51</f>
        <v>33.195619999999998</v>
      </c>
      <c r="G42" s="20">
        <f t="shared" si="4"/>
        <v>96.107759119861029</v>
      </c>
    </row>
    <row r="43" spans="1:7" s="19" customFormat="1" ht="31.5">
      <c r="A43" s="13"/>
      <c r="B43" s="13">
        <v>22000000</v>
      </c>
      <c r="C43" s="14" t="s">
        <v>12</v>
      </c>
      <c r="D43" s="29">
        <f>D44+D48</f>
        <v>138.898</v>
      </c>
      <c r="E43" s="29">
        <f t="shared" ref="E43:F43" si="6">E44+E48</f>
        <v>34.54</v>
      </c>
      <c r="F43" s="29">
        <f t="shared" si="6"/>
        <v>20.67886</v>
      </c>
      <c r="G43" s="20">
        <f t="shared" si="4"/>
        <v>59.869310943833241</v>
      </c>
    </row>
    <row r="44" spans="1:7" s="19" customFormat="1">
      <c r="A44" s="13"/>
      <c r="B44" s="13">
        <v>22010000</v>
      </c>
      <c r="C44" s="14" t="s">
        <v>13</v>
      </c>
      <c r="D44" s="29">
        <f>D46+D47+D45</f>
        <v>138.49</v>
      </c>
      <c r="E44" s="29">
        <f t="shared" ref="E44:F44" si="7">E46+E47+E45</f>
        <v>34.5</v>
      </c>
      <c r="F44" s="29">
        <f t="shared" si="7"/>
        <v>20.666450000000001</v>
      </c>
      <c r="G44" s="20">
        <f t="shared" si="4"/>
        <v>59.90275362318841</v>
      </c>
    </row>
    <row r="45" spans="1:7" s="19" customFormat="1" ht="31.5">
      <c r="A45" s="13"/>
      <c r="B45" s="15">
        <v>22010300</v>
      </c>
      <c r="C45" s="16" t="s">
        <v>91</v>
      </c>
      <c r="D45" s="28">
        <v>0</v>
      </c>
      <c r="E45" s="28">
        <v>0</v>
      </c>
      <c r="F45" s="28">
        <v>1.21</v>
      </c>
      <c r="G45" s="21">
        <v>0</v>
      </c>
    </row>
    <row r="46" spans="1:7" s="7" customFormat="1">
      <c r="A46" s="15"/>
      <c r="B46" s="15">
        <v>22012500</v>
      </c>
      <c r="C46" s="16" t="s">
        <v>14</v>
      </c>
      <c r="D46" s="28">
        <v>50.49</v>
      </c>
      <c r="E46" s="37">
        <v>12.6</v>
      </c>
      <c r="F46" s="37">
        <v>8.8164499999999997</v>
      </c>
      <c r="G46" s="20">
        <f t="shared" si="4"/>
        <v>69.971825396825395</v>
      </c>
    </row>
    <row r="47" spans="1:7" s="7" customFormat="1" ht="31.5">
      <c r="A47" s="15"/>
      <c r="B47" s="45">
        <v>22012600</v>
      </c>
      <c r="C47" s="16" t="s">
        <v>88</v>
      </c>
      <c r="D47" s="28">
        <v>88</v>
      </c>
      <c r="E47" s="37">
        <v>21.9</v>
      </c>
      <c r="F47" s="37">
        <v>10.64</v>
      </c>
      <c r="G47" s="20">
        <f t="shared" si="4"/>
        <v>48.584474885844756</v>
      </c>
    </row>
    <row r="48" spans="1:7" s="19" customFormat="1">
      <c r="A48" s="13"/>
      <c r="B48" s="13">
        <v>22090000</v>
      </c>
      <c r="C48" s="14" t="s">
        <v>15</v>
      </c>
      <c r="D48" s="29">
        <f>D49+D50</f>
        <v>0.40799999999999997</v>
      </c>
      <c r="E48" s="29">
        <f t="shared" ref="E48:F48" si="8">E49+E50</f>
        <v>0.04</v>
      </c>
      <c r="F48" s="29">
        <f t="shared" si="8"/>
        <v>1.2409999999999999E-2</v>
      </c>
      <c r="G48" s="20">
        <f t="shared" si="4"/>
        <v>31.024999999999999</v>
      </c>
    </row>
    <row r="49" spans="1:7" s="7" customFormat="1" ht="31.5">
      <c r="A49" s="15"/>
      <c r="B49" s="15">
        <v>22090100</v>
      </c>
      <c r="C49" s="16" t="s">
        <v>16</v>
      </c>
      <c r="D49" s="28">
        <v>5.0999999999999997E-2</v>
      </c>
      <c r="E49" s="42">
        <v>0.01</v>
      </c>
      <c r="F49" s="43">
        <v>1.2409999999999999E-2</v>
      </c>
      <c r="G49" s="20">
        <f t="shared" si="4"/>
        <v>124.1</v>
      </c>
    </row>
    <row r="50" spans="1:7" s="7" customFormat="1" ht="31.5">
      <c r="A50" s="15"/>
      <c r="B50" s="15">
        <v>22090400</v>
      </c>
      <c r="C50" s="16" t="s">
        <v>17</v>
      </c>
      <c r="D50" s="28">
        <v>0.35699999999999998</v>
      </c>
      <c r="E50" s="37">
        <v>0.03</v>
      </c>
      <c r="F50" s="37">
        <v>0</v>
      </c>
      <c r="G50" s="20">
        <f t="shared" si="4"/>
        <v>0</v>
      </c>
    </row>
    <row r="51" spans="1:7" s="19" customFormat="1">
      <c r="A51" s="13"/>
      <c r="B51" s="13">
        <v>24000000</v>
      </c>
      <c r="C51" s="14" t="s">
        <v>77</v>
      </c>
      <c r="D51" s="29">
        <v>0</v>
      </c>
      <c r="E51" s="20">
        <v>0</v>
      </c>
      <c r="F51" s="20">
        <f>F52</f>
        <v>12.51676</v>
      </c>
      <c r="G51" s="20">
        <v>0</v>
      </c>
    </row>
    <row r="52" spans="1:7" s="7" customFormat="1">
      <c r="A52" s="15"/>
      <c r="B52" s="15">
        <v>24060000</v>
      </c>
      <c r="C52" s="16" t="s">
        <v>78</v>
      </c>
      <c r="D52" s="28">
        <v>0</v>
      </c>
      <c r="E52" s="21">
        <v>0</v>
      </c>
      <c r="F52" s="21">
        <f>F53</f>
        <v>12.51676</v>
      </c>
      <c r="G52" s="20">
        <v>0</v>
      </c>
    </row>
    <row r="53" spans="1:7" s="7" customFormat="1">
      <c r="A53" s="15"/>
      <c r="B53" s="15">
        <v>24060300</v>
      </c>
      <c r="C53" s="16" t="s">
        <v>75</v>
      </c>
      <c r="D53" s="28">
        <v>0</v>
      </c>
      <c r="E53" s="37">
        <v>0</v>
      </c>
      <c r="F53" s="37">
        <v>12.51676</v>
      </c>
      <c r="G53" s="20">
        <v>0</v>
      </c>
    </row>
    <row r="54" spans="1:7" s="19" customFormat="1">
      <c r="A54" s="13"/>
      <c r="B54" s="13">
        <v>40000000</v>
      </c>
      <c r="C54" s="14" t="s">
        <v>18</v>
      </c>
      <c r="D54" s="38">
        <f>D56+D58+D60+D63</f>
        <v>17006.680389999998</v>
      </c>
      <c r="E54" s="20">
        <f>E56+E58+E60+E63</f>
        <v>3882.47939</v>
      </c>
      <c r="F54" s="20">
        <f>F56+F58+F60+F63</f>
        <v>3881.3093899999999</v>
      </c>
      <c r="G54" s="20">
        <f>F54/E54*100</f>
        <v>99.96986461787759</v>
      </c>
    </row>
    <row r="55" spans="1:7" s="19" customFormat="1">
      <c r="A55" s="13"/>
      <c r="B55" s="13">
        <v>41000000</v>
      </c>
      <c r="C55" s="14" t="s">
        <v>19</v>
      </c>
      <c r="D55" s="39">
        <f>D56+D58+D60+D63</f>
        <v>17006.680389999998</v>
      </c>
      <c r="E55" s="29">
        <f>E56+E58+E60+E63</f>
        <v>3882.47939</v>
      </c>
      <c r="F55" s="20">
        <f>F56+F58+F60+F63</f>
        <v>3881.3093899999999</v>
      </c>
      <c r="G55" s="20">
        <f>F55/E55*100</f>
        <v>99.96986461787759</v>
      </c>
    </row>
    <row r="56" spans="1:7" s="19" customFormat="1">
      <c r="A56" s="13"/>
      <c r="B56" s="13">
        <v>41020000</v>
      </c>
      <c r="C56" s="14" t="s">
        <v>35</v>
      </c>
      <c r="D56" s="39">
        <f>D57</f>
        <v>2723.6</v>
      </c>
      <c r="E56" s="39">
        <f t="shared" ref="E56:F56" si="9">E57</f>
        <v>681</v>
      </c>
      <c r="F56" s="39">
        <f t="shared" si="9"/>
        <v>681</v>
      </c>
      <c r="G56" s="20">
        <f>F56/E56*100</f>
        <v>100</v>
      </c>
    </row>
    <row r="57" spans="1:7" s="7" customFormat="1">
      <c r="A57" s="15"/>
      <c r="B57" s="15">
        <v>41020100</v>
      </c>
      <c r="C57" s="16" t="s">
        <v>59</v>
      </c>
      <c r="D57" s="36">
        <v>2723.6</v>
      </c>
      <c r="E57" s="37">
        <v>681</v>
      </c>
      <c r="F57" s="37">
        <v>681</v>
      </c>
      <c r="G57" s="20">
        <f>F57/E57*100</f>
        <v>100</v>
      </c>
    </row>
    <row r="58" spans="1:7" s="7" customFormat="1">
      <c r="A58" s="15"/>
      <c r="B58" s="13">
        <v>41030000</v>
      </c>
      <c r="C58" s="13" t="s">
        <v>60</v>
      </c>
      <c r="D58" s="40">
        <f>D59</f>
        <v>14260</v>
      </c>
      <c r="E58" s="40">
        <f t="shared" ref="E58:F58" si="10">E59</f>
        <v>3181.9</v>
      </c>
      <c r="F58" s="40">
        <f t="shared" si="10"/>
        <v>3181.9</v>
      </c>
      <c r="G58" s="20">
        <f t="shared" ref="G58:G66" si="11">F58/E58*100</f>
        <v>100</v>
      </c>
    </row>
    <row r="59" spans="1:7" s="7" customFormat="1">
      <c r="A59" s="15"/>
      <c r="B59" s="15">
        <v>41033900</v>
      </c>
      <c r="C59" s="15" t="s">
        <v>61</v>
      </c>
      <c r="D59" s="44">
        <v>14260</v>
      </c>
      <c r="E59" s="37">
        <v>3181.9</v>
      </c>
      <c r="F59" s="37">
        <v>3181.9</v>
      </c>
      <c r="G59" s="20">
        <f t="shared" si="11"/>
        <v>100</v>
      </c>
    </row>
    <row r="60" spans="1:7" s="7" customFormat="1">
      <c r="A60" s="15"/>
      <c r="B60" s="13">
        <v>41040000</v>
      </c>
      <c r="C60" s="14" t="s">
        <v>36</v>
      </c>
      <c r="D60" s="39">
        <f>D61+D62</f>
        <v>18.409389999999998</v>
      </c>
      <c r="E60" s="29">
        <f>E61+E62</f>
        <v>18.409389999999998</v>
      </c>
      <c r="F60" s="29">
        <f>F61+F62</f>
        <v>18.409389999999998</v>
      </c>
      <c r="G60" s="20">
        <f t="shared" si="11"/>
        <v>100</v>
      </c>
    </row>
    <row r="61" spans="1:7" s="7" customFormat="1" ht="47.25" hidden="1">
      <c r="A61" s="15"/>
      <c r="B61" s="18">
        <v>41040200</v>
      </c>
      <c r="C61" s="16" t="s">
        <v>37</v>
      </c>
      <c r="D61" s="36">
        <v>0</v>
      </c>
      <c r="E61" s="37">
        <v>0</v>
      </c>
      <c r="F61" s="37">
        <v>0</v>
      </c>
      <c r="G61" s="20" t="e">
        <f t="shared" si="11"/>
        <v>#DIV/0!</v>
      </c>
    </row>
    <row r="62" spans="1:7" s="7" customFormat="1">
      <c r="A62" s="15"/>
      <c r="B62" s="18">
        <v>41040400</v>
      </c>
      <c r="C62" s="16" t="s">
        <v>92</v>
      </c>
      <c r="D62" s="36">
        <v>18.409389999999998</v>
      </c>
      <c r="E62" s="37">
        <v>18.409389999999998</v>
      </c>
      <c r="F62" s="37">
        <v>18.409389999999998</v>
      </c>
      <c r="G62" s="20">
        <f t="shared" si="11"/>
        <v>100</v>
      </c>
    </row>
    <row r="63" spans="1:7" s="19" customFormat="1">
      <c r="A63" s="13"/>
      <c r="B63" s="13">
        <v>41050000</v>
      </c>
      <c r="C63" s="14" t="s">
        <v>38</v>
      </c>
      <c r="D63" s="39">
        <f>D64+D66</f>
        <v>4.6710000000000003</v>
      </c>
      <c r="E63" s="29">
        <f>E64+E66</f>
        <v>1.17</v>
      </c>
      <c r="F63" s="29">
        <f>F64+F66</f>
        <v>0</v>
      </c>
      <c r="G63" s="20">
        <f t="shared" si="11"/>
        <v>0</v>
      </c>
    </row>
    <row r="64" spans="1:7" s="7" customFormat="1" ht="47.25" hidden="1">
      <c r="A64" s="15"/>
      <c r="B64" s="15">
        <v>41051200</v>
      </c>
      <c r="C64" s="24" t="s">
        <v>68</v>
      </c>
      <c r="D64" s="28">
        <v>0</v>
      </c>
      <c r="E64" s="37">
        <v>0</v>
      </c>
      <c r="F64" s="37">
        <v>0</v>
      </c>
      <c r="G64" s="20" t="e">
        <f t="shared" si="11"/>
        <v>#DIV/0!</v>
      </c>
    </row>
    <row r="65" spans="1:7" s="7" customFormat="1" ht="47.25" hidden="1">
      <c r="A65" s="15"/>
      <c r="B65" s="15">
        <v>41053000</v>
      </c>
      <c r="C65" s="16" t="s">
        <v>41</v>
      </c>
      <c r="D65" s="28">
        <v>181.88</v>
      </c>
      <c r="E65" s="37">
        <v>20.969000000000001</v>
      </c>
      <c r="F65" s="37">
        <v>0.96899999999999997</v>
      </c>
      <c r="G65" s="20">
        <f t="shared" si="11"/>
        <v>4.6211073489436778</v>
      </c>
    </row>
    <row r="66" spans="1:7" s="7" customFormat="1">
      <c r="A66" s="15"/>
      <c r="B66" s="15">
        <v>41053900</v>
      </c>
      <c r="C66" s="16" t="s">
        <v>40</v>
      </c>
      <c r="D66" s="28">
        <v>4.6710000000000003</v>
      </c>
      <c r="E66" s="37">
        <v>1.17</v>
      </c>
      <c r="F66" s="37">
        <v>0</v>
      </c>
      <c r="G66" s="20">
        <f t="shared" si="11"/>
        <v>0</v>
      </c>
    </row>
    <row r="67" spans="1:7">
      <c r="B67" s="62" t="s">
        <v>20</v>
      </c>
      <c r="C67" s="63"/>
      <c r="D67" s="22">
        <f>D11+D42</f>
        <v>26384</v>
      </c>
      <c r="E67" s="22">
        <f>E11+E42</f>
        <v>4576.7829999999994</v>
      </c>
      <c r="F67" s="22">
        <f>F11+F42</f>
        <v>5779.328120000001</v>
      </c>
      <c r="G67" s="23">
        <f>F67/E67*100</f>
        <v>126.27489920321766</v>
      </c>
    </row>
    <row r="68" spans="1:7">
      <c r="B68" s="62" t="s">
        <v>25</v>
      </c>
      <c r="C68" s="63"/>
      <c r="D68" s="22">
        <f>D67+D54</f>
        <v>43390.680389999994</v>
      </c>
      <c r="E68" s="22">
        <f>E67+E54</f>
        <v>8459.2623899999999</v>
      </c>
      <c r="F68" s="22">
        <f>F67+F54</f>
        <v>9660.6375100000005</v>
      </c>
      <c r="G68" s="23">
        <f>F68/E68*100</f>
        <v>114.20188977020254</v>
      </c>
    </row>
    <row r="70" spans="1:7" ht="18.75">
      <c r="B70" s="55" t="s">
        <v>80</v>
      </c>
      <c r="C70" s="55"/>
      <c r="D70" s="27"/>
      <c r="E70" s="46" t="s">
        <v>81</v>
      </c>
    </row>
  </sheetData>
  <mergeCells count="15">
    <mergeCell ref="A8:A9"/>
    <mergeCell ref="B8:B9"/>
    <mergeCell ref="C8:C9"/>
    <mergeCell ref="B70:C70"/>
    <mergeCell ref="E1:G1"/>
    <mergeCell ref="B3:G3"/>
    <mergeCell ref="B4:G4"/>
    <mergeCell ref="B6:G6"/>
    <mergeCell ref="E8:E9"/>
    <mergeCell ref="F8:F9"/>
    <mergeCell ref="G8:G9"/>
    <mergeCell ref="B5:G5"/>
    <mergeCell ref="B67:C67"/>
    <mergeCell ref="B68:C68"/>
    <mergeCell ref="D8:D9"/>
  </mergeCells>
  <pageMargins left="0.39370078740157483" right="0.19685039370078741" top="0.19685039370078741" bottom="0.19685039370078741" header="0" footer="0"/>
  <pageSetup paperSize="9" scale="51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view="pageBreakPreview" topLeftCell="A16" zoomScale="89" zoomScaleNormal="86" zoomScaleSheetLayoutView="89" workbookViewId="0">
      <selection activeCell="E1" sqref="E1:G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3.85546875" style="8" customWidth="1"/>
    <col min="5" max="5" width="15" style="7" hidden="1" customWidth="1"/>
    <col min="6" max="6" width="16.42578125" style="7" customWidth="1"/>
    <col min="7" max="7" width="18.5703125" style="7" customWidth="1"/>
  </cols>
  <sheetData>
    <row r="1" spans="1:10" ht="136.5" customHeight="1">
      <c r="E1" s="56" t="s">
        <v>96</v>
      </c>
      <c r="F1" s="57"/>
      <c r="G1" s="57"/>
    </row>
    <row r="3" spans="1:10" ht="23.25">
      <c r="A3" s="3" t="s">
        <v>21</v>
      </c>
      <c r="B3" s="58" t="s">
        <v>76</v>
      </c>
      <c r="C3" s="58"/>
      <c r="D3" s="58"/>
      <c r="E3" s="58"/>
      <c r="F3" s="58"/>
      <c r="G3" s="58"/>
      <c r="H3" s="4"/>
      <c r="I3" s="4"/>
      <c r="J3" s="4"/>
    </row>
    <row r="4" spans="1:10" ht="18.75">
      <c r="A4" s="1"/>
      <c r="B4" s="58" t="s">
        <v>69</v>
      </c>
      <c r="C4" s="58"/>
      <c r="D4" s="58"/>
      <c r="E4" s="58"/>
      <c r="F4" s="58"/>
      <c r="G4" s="58"/>
      <c r="H4" s="1"/>
      <c r="I4" s="1"/>
      <c r="J4" s="1"/>
    </row>
    <row r="5" spans="1:10" ht="18.75">
      <c r="A5" s="1"/>
      <c r="B5" s="58" t="s">
        <v>89</v>
      </c>
      <c r="C5" s="58"/>
      <c r="D5" s="58"/>
      <c r="E5" s="58"/>
      <c r="F5" s="58"/>
      <c r="G5" s="58"/>
      <c r="H5" s="1"/>
      <c r="I5" s="1"/>
      <c r="J5" s="1"/>
    </row>
    <row r="6" spans="1:10" ht="18.75">
      <c r="A6" s="5" t="s">
        <v>23</v>
      </c>
      <c r="B6" s="58" t="s">
        <v>74</v>
      </c>
      <c r="C6" s="58"/>
      <c r="D6" s="58"/>
      <c r="E6" s="58"/>
      <c r="F6" s="58"/>
      <c r="G6" s="58"/>
      <c r="H6" s="4"/>
      <c r="I6" s="4"/>
      <c r="J6" s="4"/>
    </row>
    <row r="7" spans="1:10">
      <c r="G7" s="17" t="s">
        <v>67</v>
      </c>
    </row>
    <row r="8" spans="1:10" ht="15.75" customHeight="1">
      <c r="A8" s="50"/>
      <c r="B8" s="65" t="s">
        <v>0</v>
      </c>
      <c r="C8" s="59" t="s">
        <v>24</v>
      </c>
      <c r="D8" s="53" t="s">
        <v>73</v>
      </c>
      <c r="E8" s="53" t="s">
        <v>71</v>
      </c>
      <c r="F8" s="59" t="s">
        <v>72</v>
      </c>
      <c r="G8" s="60" t="s">
        <v>87</v>
      </c>
      <c r="H8" s="2"/>
    </row>
    <row r="9" spans="1:10" ht="64.5" customHeight="1">
      <c r="A9" s="50"/>
      <c r="B9" s="66"/>
      <c r="C9" s="67"/>
      <c r="D9" s="64"/>
      <c r="E9" s="64"/>
      <c r="F9" s="59"/>
      <c r="G9" s="61"/>
    </row>
    <row r="10" spans="1:10">
      <c r="B10" s="9"/>
      <c r="C10" s="10" t="s">
        <v>26</v>
      </c>
      <c r="D10" s="10"/>
      <c r="E10" s="11"/>
      <c r="F10" s="12"/>
      <c r="G10" s="12"/>
    </row>
    <row r="11" spans="1:10" s="32" customFormat="1">
      <c r="B11" s="13">
        <v>10000000</v>
      </c>
      <c r="C11" s="13" t="s">
        <v>1</v>
      </c>
      <c r="D11" s="20">
        <f t="shared" ref="D11:F12" si="0">D12</f>
        <v>11.8</v>
      </c>
      <c r="E11" s="20">
        <f t="shared" si="0"/>
        <v>1.7</v>
      </c>
      <c r="F11" s="20">
        <f t="shared" si="0"/>
        <v>2.9585699999999999</v>
      </c>
      <c r="G11" s="20">
        <f>F11/D11*100</f>
        <v>25.072627118644064</v>
      </c>
    </row>
    <row r="12" spans="1:10" s="32" customFormat="1">
      <c r="B12" s="13">
        <v>19000000</v>
      </c>
      <c r="C12" s="13" t="s">
        <v>10</v>
      </c>
      <c r="D12" s="31">
        <f t="shared" si="0"/>
        <v>11.8</v>
      </c>
      <c r="E12" s="31">
        <f t="shared" si="0"/>
        <v>1.7</v>
      </c>
      <c r="F12" s="31">
        <f t="shared" si="0"/>
        <v>2.9585699999999999</v>
      </c>
      <c r="G12" s="20">
        <f t="shared" ref="G12:G34" si="1">F12/D12*100</f>
        <v>25.072627118644064</v>
      </c>
    </row>
    <row r="13" spans="1:10">
      <c r="B13" s="15">
        <v>19010000</v>
      </c>
      <c r="C13" s="15" t="s">
        <v>27</v>
      </c>
      <c r="D13" s="30">
        <f>D14+D15</f>
        <v>11.8</v>
      </c>
      <c r="E13" s="30">
        <f>E14+E15</f>
        <v>1.7</v>
      </c>
      <c r="F13" s="30">
        <f>F14+F15</f>
        <v>2.9585699999999999</v>
      </c>
      <c r="G13" s="20">
        <f t="shared" si="1"/>
        <v>25.072627118644064</v>
      </c>
    </row>
    <row r="14" spans="1:10" ht="47.25">
      <c r="B14" s="26">
        <v>19010100</v>
      </c>
      <c r="C14" s="16" t="s">
        <v>62</v>
      </c>
      <c r="D14" s="28">
        <v>0.4</v>
      </c>
      <c r="E14" s="21">
        <v>0.5</v>
      </c>
      <c r="F14" s="21">
        <v>0.15</v>
      </c>
      <c r="G14" s="20">
        <f t="shared" si="1"/>
        <v>37.499999999999993</v>
      </c>
    </row>
    <row r="15" spans="1:10">
      <c r="B15" s="15">
        <v>19010200</v>
      </c>
      <c r="C15" s="16" t="s">
        <v>63</v>
      </c>
      <c r="D15" s="28">
        <v>11.4</v>
      </c>
      <c r="E15" s="21">
        <v>1.2</v>
      </c>
      <c r="F15" s="21">
        <v>2.80857</v>
      </c>
      <c r="G15" s="20">
        <f t="shared" si="1"/>
        <v>24.63657894736842</v>
      </c>
    </row>
    <row r="16" spans="1:10" s="32" customFormat="1">
      <c r="B16" s="13">
        <v>20000000</v>
      </c>
      <c r="C16" s="13" t="s">
        <v>11</v>
      </c>
      <c r="D16" s="20">
        <f>D19</f>
        <v>800.27384000000006</v>
      </c>
      <c r="E16" s="20">
        <f t="shared" ref="E16:F16" si="2">E19</f>
        <v>215.45625000000001</v>
      </c>
      <c r="F16" s="20">
        <f t="shared" si="2"/>
        <v>344.35310000000004</v>
      </c>
      <c r="G16" s="20">
        <f t="shared" si="1"/>
        <v>43.029408533458998</v>
      </c>
    </row>
    <row r="17" spans="2:7" s="32" customFormat="1" hidden="1">
      <c r="B17" s="13">
        <v>24000000</v>
      </c>
      <c r="C17" s="13" t="s">
        <v>77</v>
      </c>
      <c r="D17" s="20">
        <f>D18</f>
        <v>0</v>
      </c>
      <c r="E17" s="20">
        <f>E18</f>
        <v>0</v>
      </c>
      <c r="F17" s="20">
        <f>F18</f>
        <v>0</v>
      </c>
      <c r="G17" s="20"/>
    </row>
    <row r="18" spans="2:7" ht="31.5" hidden="1">
      <c r="B18" s="15">
        <v>24062100</v>
      </c>
      <c r="C18" s="16" t="s">
        <v>79</v>
      </c>
      <c r="D18" s="21">
        <v>0</v>
      </c>
      <c r="E18" s="21">
        <v>0</v>
      </c>
      <c r="F18" s="21">
        <v>0</v>
      </c>
      <c r="G18" s="20"/>
    </row>
    <row r="19" spans="2:7" s="32" customFormat="1">
      <c r="B19" s="13">
        <v>25000000</v>
      </c>
      <c r="C19" s="13" t="s">
        <v>28</v>
      </c>
      <c r="D19" s="31">
        <f>D20+D23</f>
        <v>800.27384000000006</v>
      </c>
      <c r="E19" s="31">
        <f>E20+E23</f>
        <v>215.45625000000001</v>
      </c>
      <c r="F19" s="31">
        <f>F20+F23</f>
        <v>344.35310000000004</v>
      </c>
      <c r="G19" s="20">
        <f t="shared" si="1"/>
        <v>43.029408533458998</v>
      </c>
    </row>
    <row r="20" spans="2:7" s="32" customFormat="1" ht="31.5">
      <c r="B20" s="33">
        <v>25010000</v>
      </c>
      <c r="C20" s="14" t="s">
        <v>29</v>
      </c>
      <c r="D20" s="29">
        <f>D21+D22</f>
        <v>477.85599999999999</v>
      </c>
      <c r="E20" s="29">
        <f t="shared" ref="E20:F20" si="3">E21+E22</f>
        <v>215.45625000000001</v>
      </c>
      <c r="F20" s="29">
        <f t="shared" si="3"/>
        <v>21.93526</v>
      </c>
      <c r="G20" s="20">
        <f t="shared" si="1"/>
        <v>4.590349393959686</v>
      </c>
    </row>
    <row r="21" spans="2:7" ht="31.5">
      <c r="B21" s="15">
        <v>25010100</v>
      </c>
      <c r="C21" s="16" t="s">
        <v>30</v>
      </c>
      <c r="D21" s="28">
        <v>392.7</v>
      </c>
      <c r="E21" s="21">
        <v>112.64624999999999</v>
      </c>
      <c r="F21" s="21">
        <v>0</v>
      </c>
      <c r="G21" s="20">
        <f t="shared" si="1"/>
        <v>0</v>
      </c>
    </row>
    <row r="22" spans="2:7" ht="31.5">
      <c r="B22" s="26">
        <v>25010300</v>
      </c>
      <c r="C22" s="16" t="s">
        <v>64</v>
      </c>
      <c r="D22" s="28">
        <v>85.156000000000006</v>
      </c>
      <c r="E22" s="21">
        <v>102.81</v>
      </c>
      <c r="F22" s="21">
        <v>21.93526</v>
      </c>
      <c r="G22" s="20">
        <f t="shared" si="1"/>
        <v>25.758913053689696</v>
      </c>
    </row>
    <row r="23" spans="2:7" s="32" customFormat="1">
      <c r="B23" s="33">
        <v>25020000</v>
      </c>
      <c r="C23" s="14" t="s">
        <v>32</v>
      </c>
      <c r="D23" s="29">
        <f>D24</f>
        <v>322.41784000000001</v>
      </c>
      <c r="E23" s="29">
        <f t="shared" ref="E23:F23" si="4">E24</f>
        <v>0</v>
      </c>
      <c r="F23" s="29">
        <f t="shared" si="4"/>
        <v>322.41784000000001</v>
      </c>
      <c r="G23" s="20">
        <f>F23/D23*100</f>
        <v>100</v>
      </c>
    </row>
    <row r="24" spans="2:7">
      <c r="B24" s="15">
        <v>25020100</v>
      </c>
      <c r="C24" s="16" t="s">
        <v>33</v>
      </c>
      <c r="D24" s="28">
        <v>322.41784000000001</v>
      </c>
      <c r="E24" s="15"/>
      <c r="F24" s="30">
        <v>322.41784000000001</v>
      </c>
      <c r="G24" s="20">
        <f>F24/D24*100</f>
        <v>100</v>
      </c>
    </row>
    <row r="25" spans="2:7" hidden="1">
      <c r="B25" s="15">
        <v>25010400</v>
      </c>
      <c r="C25" s="15" t="s">
        <v>31</v>
      </c>
      <c r="D25" s="30"/>
      <c r="E25" s="21">
        <v>0</v>
      </c>
      <c r="F25" s="21">
        <v>0</v>
      </c>
      <c r="G25" s="20" t="e">
        <f t="shared" ref="G25:G32" si="5">F25/D25*100</f>
        <v>#DIV/0!</v>
      </c>
    </row>
    <row r="26" spans="2:7" hidden="1">
      <c r="B26" s="15">
        <v>25020000</v>
      </c>
      <c r="C26" s="15" t="s">
        <v>32</v>
      </c>
      <c r="D26" s="30"/>
      <c r="E26" s="21">
        <v>0</v>
      </c>
      <c r="F26" s="21">
        <v>0</v>
      </c>
      <c r="G26" s="20" t="e">
        <f t="shared" si="5"/>
        <v>#DIV/0!</v>
      </c>
    </row>
    <row r="27" spans="2:7" hidden="1">
      <c r="B27" s="15">
        <v>25020100</v>
      </c>
      <c r="C27" s="15" t="s">
        <v>33</v>
      </c>
      <c r="D27" s="30"/>
      <c r="E27" s="21">
        <v>0</v>
      </c>
      <c r="F27" s="21">
        <v>0</v>
      </c>
      <c r="G27" s="20" t="e">
        <f t="shared" si="5"/>
        <v>#DIV/0!</v>
      </c>
    </row>
    <row r="28" spans="2:7" hidden="1">
      <c r="B28" s="15">
        <v>50000000</v>
      </c>
      <c r="C28" s="15" t="s">
        <v>65</v>
      </c>
      <c r="D28" s="30"/>
      <c r="E28" s="21">
        <v>0</v>
      </c>
      <c r="F28" s="21">
        <v>0</v>
      </c>
      <c r="G28" s="20" t="e">
        <f t="shared" si="5"/>
        <v>#DIV/0!</v>
      </c>
    </row>
    <row r="29" spans="2:7" hidden="1">
      <c r="B29" s="15">
        <v>50110000</v>
      </c>
      <c r="C29" s="15" t="s">
        <v>66</v>
      </c>
      <c r="D29" s="30"/>
      <c r="E29" s="21">
        <v>0</v>
      </c>
      <c r="F29" s="21">
        <v>0</v>
      </c>
      <c r="G29" s="20" t="e">
        <f t="shared" si="5"/>
        <v>#DIV/0!</v>
      </c>
    </row>
    <row r="30" spans="2:7" s="32" customFormat="1">
      <c r="B30" s="13">
        <v>40000000</v>
      </c>
      <c r="C30" s="48" t="s">
        <v>93</v>
      </c>
      <c r="D30" s="31">
        <v>141.315</v>
      </c>
      <c r="E30" s="20"/>
      <c r="F30" s="20">
        <v>0</v>
      </c>
      <c r="G30" s="20">
        <v>0</v>
      </c>
    </row>
    <row r="31" spans="2:7" s="32" customFormat="1">
      <c r="B31" s="13">
        <v>41000000</v>
      </c>
      <c r="C31" s="48" t="s">
        <v>94</v>
      </c>
      <c r="D31" s="31">
        <v>141.315</v>
      </c>
      <c r="E31" s="20"/>
      <c r="F31" s="20">
        <v>0</v>
      </c>
      <c r="G31" s="20">
        <v>0</v>
      </c>
    </row>
    <row r="32" spans="2:7" s="32" customFormat="1">
      <c r="B32" s="13">
        <v>41050000</v>
      </c>
      <c r="C32" s="48" t="s">
        <v>38</v>
      </c>
      <c r="D32" s="31">
        <v>141.315</v>
      </c>
      <c r="E32" s="20"/>
      <c r="F32" s="20">
        <v>0</v>
      </c>
      <c r="G32" s="20">
        <f t="shared" si="5"/>
        <v>0</v>
      </c>
    </row>
    <row r="33" spans="2:7" ht="34.5" customHeight="1">
      <c r="B33" s="15">
        <v>41051100</v>
      </c>
      <c r="C33" s="47" t="s">
        <v>95</v>
      </c>
      <c r="D33" s="30">
        <v>141.315</v>
      </c>
      <c r="E33" s="21"/>
      <c r="F33" s="21">
        <v>0</v>
      </c>
      <c r="G33" s="21">
        <v>0</v>
      </c>
    </row>
    <row r="34" spans="2:7">
      <c r="B34" s="62" t="s">
        <v>20</v>
      </c>
      <c r="C34" s="63"/>
      <c r="D34" s="23">
        <f>D11+D16</f>
        <v>812.07384000000002</v>
      </c>
      <c r="E34" s="23">
        <f>E11+E16</f>
        <v>217.15625</v>
      </c>
      <c r="F34" s="23">
        <f>F11+F16</f>
        <v>347.31167000000005</v>
      </c>
      <c r="G34" s="49">
        <f t="shared" si="1"/>
        <v>42.768483959537477</v>
      </c>
    </row>
    <row r="35" spans="2:7">
      <c r="B35" s="62" t="s">
        <v>34</v>
      </c>
      <c r="C35" s="63"/>
      <c r="D35" s="23">
        <f>D34+D30</f>
        <v>953.38884000000007</v>
      </c>
      <c r="E35" s="23">
        <f t="shared" ref="E35:F35" si="6">E34+E30</f>
        <v>217.15625</v>
      </c>
      <c r="F35" s="23">
        <f t="shared" si="6"/>
        <v>347.31167000000005</v>
      </c>
      <c r="G35" s="23">
        <f>F35/D35*100</f>
        <v>36.429173011926594</v>
      </c>
    </row>
    <row r="36" spans="2:7" ht="30" customHeight="1"/>
    <row r="37" spans="2:7">
      <c r="B37" s="68" t="s">
        <v>84</v>
      </c>
      <c r="C37" s="68"/>
      <c r="D37" s="69" t="s">
        <v>81</v>
      </c>
      <c r="E37" s="70"/>
      <c r="F37" s="70"/>
      <c r="G37" s="70"/>
    </row>
  </sheetData>
  <mergeCells count="16">
    <mergeCell ref="B37:C37"/>
    <mergeCell ref="B34:C34"/>
    <mergeCell ref="B35:C35"/>
    <mergeCell ref="E1:G1"/>
    <mergeCell ref="B3:G3"/>
    <mergeCell ref="B4:G4"/>
    <mergeCell ref="B6:G6"/>
    <mergeCell ref="G8:G9"/>
    <mergeCell ref="B5:G5"/>
    <mergeCell ref="D8:D9"/>
    <mergeCell ref="D37:G37"/>
    <mergeCell ref="A8:A9"/>
    <mergeCell ref="B8:B9"/>
    <mergeCell ref="C8:C9"/>
    <mergeCell ref="E8:E9"/>
    <mergeCell ref="F8:F9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1'!Заголовки_для_печати</vt:lpstr>
      <vt:lpstr>'дод 2'!Область_печати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2024-05-10T10:37:05Z</cp:lastPrinted>
  <dcterms:created xsi:type="dcterms:W3CDTF">2018-01-22T06:43:42Z</dcterms:created>
  <dcterms:modified xsi:type="dcterms:W3CDTF">2024-05-10T10:37:40Z</dcterms:modified>
</cp:coreProperties>
</file>