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9425" windowHeight="11025" activeTab="1"/>
  </bookViews>
  <sheets>
    <sheet name="дод 1" sheetId="1" r:id="rId1"/>
    <sheet name="дод 2" sheetId="2" r:id="rId2"/>
  </sheets>
  <definedNames>
    <definedName name="_xlnm.Print_Titles" localSheetId="0">'дод 1'!$A:$C</definedName>
    <definedName name="_xlnm.Print_Area" localSheetId="1">'дод 2'!$A$1:$G$38</definedName>
  </definedNames>
  <calcPr calcId="125725"/>
</workbook>
</file>

<file path=xl/calcChain.xml><?xml version="1.0" encoding="utf-8"?>
<calcChain xmlns="http://schemas.openxmlformats.org/spreadsheetml/2006/main">
  <c r="E16" i="2"/>
  <c r="E19"/>
  <c r="F19"/>
  <c r="D19"/>
  <c r="E20"/>
  <c r="F20"/>
  <c r="D20"/>
  <c r="G17"/>
  <c r="G18"/>
  <c r="G68" i="1"/>
  <c r="G63"/>
  <c r="E64"/>
  <c r="F64"/>
  <c r="G64" s="1"/>
  <c r="D64"/>
  <c r="F44"/>
  <c r="E45"/>
  <c r="F45"/>
  <c r="D41"/>
  <c r="D44"/>
  <c r="E42"/>
  <c r="F42"/>
  <c r="G42"/>
  <c r="D42"/>
  <c r="E23" i="2" l="1"/>
  <c r="F23"/>
  <c r="D23"/>
  <c r="E26"/>
  <c r="F26"/>
  <c r="D26"/>
  <c r="G27"/>
  <c r="G26" l="1"/>
  <c r="F52" i="1"/>
  <c r="F53"/>
  <c r="G48" l="1"/>
  <c r="E37"/>
  <c r="F37"/>
  <c r="D37"/>
  <c r="G24"/>
  <c r="E59"/>
  <c r="F59"/>
  <c r="D59"/>
  <c r="E57"/>
  <c r="F57"/>
  <c r="D57"/>
  <c r="E49"/>
  <c r="F49"/>
  <c r="D49"/>
  <c r="D45"/>
  <c r="F41" l="1"/>
  <c r="E44"/>
  <c r="E41" s="1"/>
  <c r="G14" i="2"/>
  <c r="G15"/>
  <c r="G24"/>
  <c r="G25"/>
  <c r="G28"/>
  <c r="G29"/>
  <c r="G30"/>
  <c r="G31"/>
  <c r="G32"/>
  <c r="E13" l="1"/>
  <c r="E12" s="1"/>
  <c r="E11" s="1"/>
  <c r="E17"/>
  <c r="E22"/>
  <c r="E33" l="1"/>
  <c r="E34" s="1"/>
  <c r="F22"/>
  <c r="F16" s="1"/>
  <c r="F23" i="1"/>
  <c r="F22" s="1"/>
  <c r="D23"/>
  <c r="D22" i="2"/>
  <c r="D16" s="1"/>
  <c r="F17"/>
  <c r="D17"/>
  <c r="F13"/>
  <c r="D13"/>
  <c r="D12" s="1"/>
  <c r="G22" l="1"/>
  <c r="G16" s="1"/>
  <c r="F12"/>
  <c r="G12" s="1"/>
  <c r="G13"/>
  <c r="G23"/>
  <c r="D11"/>
  <c r="D61" i="1" l="1"/>
  <c r="E23"/>
  <c r="E61" l="1"/>
  <c r="F61"/>
  <c r="E18"/>
  <c r="E20"/>
  <c r="F20"/>
  <c r="F17" s="1"/>
  <c r="F18"/>
  <c r="F13"/>
  <c r="E13"/>
  <c r="E12" s="1"/>
  <c r="G65"/>
  <c r="G66"/>
  <c r="G67"/>
  <c r="G62"/>
  <c r="G59"/>
  <c r="G60"/>
  <c r="G58"/>
  <c r="G45"/>
  <c r="G25"/>
  <c r="E17" l="1"/>
  <c r="E56"/>
  <c r="E55"/>
  <c r="F55"/>
  <c r="G57"/>
  <c r="G13"/>
  <c r="F12"/>
  <c r="G30"/>
  <c r="G29"/>
  <c r="G12" l="1"/>
  <c r="G61"/>
  <c r="G47"/>
  <c r="G49"/>
  <c r="G44" s="1"/>
  <c r="G41" s="1"/>
  <c r="G50"/>
  <c r="G51"/>
  <c r="G39"/>
  <c r="G40"/>
  <c r="G36"/>
  <c r="G35"/>
  <c r="G34"/>
  <c r="G31"/>
  <c r="G32"/>
  <c r="G33"/>
  <c r="G28"/>
  <c r="G23"/>
  <c r="G20"/>
  <c r="G21"/>
  <c r="G18"/>
  <c r="G19"/>
  <c r="G16"/>
  <c r="G15"/>
  <c r="G14"/>
  <c r="D56" l="1"/>
  <c r="D55"/>
  <c r="F56"/>
  <c r="G55" l="1"/>
  <c r="G56"/>
  <c r="D27"/>
  <c r="D22"/>
  <c r="D18"/>
  <c r="D17" s="1"/>
  <c r="D13"/>
  <c r="D12" s="1"/>
  <c r="E22"/>
  <c r="G22" l="1"/>
  <c r="D33" i="2"/>
  <c r="D34" s="1"/>
  <c r="G37" i="1"/>
  <c r="D26"/>
  <c r="D11" s="1"/>
  <c r="D69" s="1"/>
  <c r="D70" s="1"/>
  <c r="G17"/>
  <c r="F11" i="2"/>
  <c r="F27" i="1"/>
  <c r="F26" s="1"/>
  <c r="F11" s="1"/>
  <c r="F69" s="1"/>
  <c r="F70" s="1"/>
  <c r="E27"/>
  <c r="E26" s="1"/>
  <c r="E11" s="1"/>
  <c r="E69" s="1"/>
  <c r="E70" s="1"/>
  <c r="F33" i="2" l="1"/>
  <c r="G33" s="1"/>
  <c r="G11"/>
  <c r="G27" i="1"/>
  <c r="F34" i="2" l="1"/>
  <c r="G34" s="1"/>
  <c r="G26" i="1"/>
  <c r="G70" l="1"/>
  <c r="G11"/>
  <c r="G69" l="1"/>
</calcChain>
</file>

<file path=xl/sharedStrings.xml><?xml version="1.0" encoding="utf-8"?>
<sst xmlns="http://schemas.openxmlformats.org/spreadsheetml/2006/main" count="118" uniqueCount="96">
  <si>
    <t>ККД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</si>
  <si>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</si>
  <si>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</si>
  <si>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</si>
  <si>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</si>
  <si>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</si>
  <si>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</si>
  <si>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</si>
  <si>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Єдиний податок  </t>
  </si>
  <si>
    <t>Єдиний податок з фізичних осіб </t>
  </si>
  <si>
    <t>Інші податки та збори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</si>
  <si>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</si>
  <si>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</si>
  <si>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</si>
  <si>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</si>
  <si>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</si>
  <si>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</si>
  <si>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</si>
  <si>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</si>
  <si>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</si>
  <si>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Всього без урахування трансферт</t>
  </si>
  <si>
    <t xml:space="preserve">Аналіз </t>
  </si>
  <si>
    <t>Доходи (загальний фонд)</t>
  </si>
  <si>
    <t>станом на 1 січня 2018 року</t>
  </si>
  <si>
    <t>Найменування</t>
  </si>
  <si>
    <t>РАЗОМ ПО ЗАГАЛЬНОМУ ФОНДУ</t>
  </si>
  <si>
    <t>Доходи (спеціальний фонд)</t>
  </si>
  <si>
    <t>Екологічний податок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</si>
  <si>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</si>
  <si>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</si>
  <si>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</si>
  <si>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</si>
  <si>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</si>
  <si>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</si>
  <si>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РАЗОМ ПО СПЕЦІАЛЬНОМУ ФОНДУ</t>
  </si>
  <si>
    <t>Дотації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</si>
  <si>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</si>
  <si>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</si>
  <si>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</si>
  <si>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Рентна плата за користування надрами для видобування корисних копалин загальнодержавного значення </t>
  </si>
  <si>
    <t>Інші субвенції з місцевого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</si>
  <si>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</si>
  <si>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</si>
  <si>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</si>
  <si>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та плата за використання інших природних ресурсів </t>
  </si>
  <si>
    <t>Рентна плата за користування надрами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</si>
  <si>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</si>
  <si>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</si>
  <si>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</si>
  <si>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</si>
  <si>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</si>
  <si>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</si>
  <si>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</si>
  <si>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</si>
  <si>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</si>
  <si>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</si>
  <si>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</si>
  <si>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</si>
  <si>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</si>
  <si>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</si>
  <si>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</si>
  <si>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</si>
  <si>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</si>
  <si>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</si>
  <si>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</si>
  <si>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</si>
  <si>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</si>
  <si>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тис.грн.</t>
  </si>
  <si>
    <t>Субвенція з місцевого бюджету на надання державної підтримки особам з особливими  освітніми потребами за рахунок відповідної субвенції з державного бюджету</t>
  </si>
  <si>
    <t>про виконання бюджету Вишнівської селищної територіальної громади по доходах</t>
  </si>
  <si>
    <t>(загальний фонд)</t>
  </si>
  <si>
    <t>План на вказаний період з урахуванням змін</t>
  </si>
  <si>
    <t xml:space="preserve">Факт </t>
  </si>
  <si>
    <t>План на рік з урахуванням змін</t>
  </si>
  <si>
    <t>(спеціальний фонд)</t>
  </si>
  <si>
    <t>Інші надходження</t>
  </si>
  <si>
    <t>ЗВІТ</t>
  </si>
  <si>
    <t>Інші неподаткові надходження</t>
  </si>
  <si>
    <t>Інші  надходження</t>
  </si>
  <si>
    <t>Грошові стягнення за шкоду,заподіяну порушенням законодавства про охорону навколишнього середовища внаслідок господарської та іншої діяльності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</si>
  <si>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</si>
  <si>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</si>
  <si>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Єдиний податок з юридичних осіб</t>
  </si>
  <si>
    <t>% виконання</t>
  </si>
  <si>
    <t xml:space="preserve">% виконання  </t>
  </si>
  <si>
    <t>Адміністративний збір за державну реєстрацію речових прав на нерухоме майно та їх обтяжень</t>
  </si>
  <si>
    <t>за І півріччя 2023 року</t>
  </si>
  <si>
    <t>Адміністративні штрафи та інші санкції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</si>
  <si>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</si>
  <si>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</si>
  <si>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Інші дотації з місцевого бюджету</t>
  </si>
  <si>
    <t xml:space="preserve">Секретар селищної ради                                                                       </t>
  </si>
  <si>
    <t>Світлана ФЕДАН</t>
  </si>
  <si>
    <t>Секретар селищної ради</t>
  </si>
  <si>
    <t>Додаток 1
до рішення сесії                             Вишнівської селищної ради                                                №1044-30/VIII від  29.08.2023 року</t>
  </si>
  <si>
    <t xml:space="preserve">Додаток 2
до рішення сесії  Вишнівської селищної ради  №1044-30 /VIII від 29.08.2023 року                                    
</t>
  </si>
</sst>
</file>

<file path=xl/styles.xml><?xml version="1.0" encoding="utf-8"?>
<styleSheet xmlns="http://schemas.openxmlformats.org/spreadsheetml/2006/main">
  <numFmts count="4">
    <numFmt numFmtId="164" formatCode="#0.0"/>
    <numFmt numFmtId="165" formatCode="#0.00"/>
    <numFmt numFmtId="166" formatCode="0.0"/>
    <numFmt numFmtId="167" formatCode="#,##0.0"/>
  </numFmts>
  <fonts count="2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7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15" fillId="0" borderId="0" xfId="0" applyFont="1" applyAlignment="1"/>
    <xf numFmtId="0" fontId="14" fillId="0" borderId="0" xfId="0" applyFont="1" applyAlignment="1"/>
    <xf numFmtId="0" fontId="16" fillId="0" borderId="0" xfId="0" applyFont="1" applyAlignment="1"/>
    <xf numFmtId="0" fontId="0" fillId="0" borderId="2" xfId="0" applyBorder="1" applyAlignment="1"/>
    <xf numFmtId="0" fontId="19" fillId="0" borderId="0" xfId="0" applyFont="1"/>
    <xf numFmtId="0" fontId="19" fillId="0" borderId="0" xfId="0" applyFont="1" applyAlignment="1">
      <alignment wrapText="1"/>
    </xf>
    <xf numFmtId="0" fontId="1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wrapText="1"/>
    </xf>
    <xf numFmtId="0" fontId="18" fillId="0" borderId="2" xfId="0" applyFont="1" applyBorder="1"/>
    <xf numFmtId="0" fontId="18" fillId="0" borderId="2" xfId="0" applyFont="1" applyBorder="1" applyAlignment="1">
      <alignment wrapText="1"/>
    </xf>
    <xf numFmtId="0" fontId="19" fillId="0" borderId="2" xfId="0" applyFont="1" applyBorder="1"/>
    <xf numFmtId="0" fontId="19" fillId="0" borderId="2" xfId="0" applyFont="1" applyBorder="1" applyAlignment="1">
      <alignment wrapText="1"/>
    </xf>
    <xf numFmtId="0" fontId="19" fillId="0" borderId="0" xfId="0" applyFont="1" applyAlignment="1">
      <alignment horizontal="right"/>
    </xf>
    <xf numFmtId="0" fontId="19" fillId="0" borderId="2" xfId="0" applyFont="1" applyBorder="1" applyAlignment="1">
      <alignment horizontal="right" vertical="center"/>
    </xf>
    <xf numFmtId="0" fontId="18" fillId="0" borderId="0" xfId="0" applyFont="1"/>
    <xf numFmtId="164" fontId="18" fillId="0" borderId="2" xfId="0" applyNumberFormat="1" applyFont="1" applyBorder="1"/>
    <xf numFmtId="164" fontId="19" fillId="0" borderId="2" xfId="0" applyNumberFormat="1" applyFont="1" applyBorder="1"/>
    <xf numFmtId="164" fontId="18" fillId="2" borderId="2" xfId="2" applyNumberFormat="1" applyFont="1" applyFill="1" applyBorder="1"/>
    <xf numFmtId="164" fontId="18" fillId="2" borderId="2" xfId="0" applyNumberFormat="1" applyFont="1" applyFill="1" applyBorder="1"/>
    <xf numFmtId="0" fontId="19" fillId="0" borderId="2" xfId="0" applyFont="1" applyBorder="1" applyAlignment="1">
      <alignment vertical="top" wrapText="1"/>
    </xf>
    <xf numFmtId="165" fontId="18" fillId="0" borderId="2" xfId="0" applyNumberFormat="1" applyFont="1" applyBorder="1"/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horizontal="left"/>
    </xf>
    <xf numFmtId="166" fontId="19" fillId="0" borderId="2" xfId="0" applyNumberFormat="1" applyFont="1" applyBorder="1" applyAlignment="1">
      <alignment wrapText="1"/>
    </xf>
    <xf numFmtId="166" fontId="18" fillId="0" borderId="2" xfId="0" applyNumberFormat="1" applyFont="1" applyBorder="1" applyAlignment="1">
      <alignment wrapText="1"/>
    </xf>
    <xf numFmtId="166" fontId="19" fillId="0" borderId="2" xfId="0" applyNumberFormat="1" applyFont="1" applyBorder="1"/>
    <xf numFmtId="166" fontId="18" fillId="0" borderId="2" xfId="0" applyNumberFormat="1" applyFont="1" applyBorder="1"/>
    <xf numFmtId="0" fontId="14" fillId="0" borderId="0" xfId="0" applyFont="1"/>
    <xf numFmtId="0" fontId="18" fillId="0" borderId="2" xfId="0" applyFont="1" applyBorder="1" applyAlignment="1">
      <alignment vertical="center"/>
    </xf>
    <xf numFmtId="0" fontId="19" fillId="0" borderId="2" xfId="0" applyFont="1" applyFill="1" applyBorder="1"/>
    <xf numFmtId="0" fontId="19" fillId="0" borderId="2" xfId="0" applyFont="1" applyFill="1" applyBorder="1" applyAlignment="1">
      <alignment wrapText="1"/>
    </xf>
    <xf numFmtId="166" fontId="19" fillId="0" borderId="2" xfId="0" applyNumberFormat="1" applyFont="1" applyFill="1" applyBorder="1" applyAlignment="1">
      <alignment wrapText="1"/>
    </xf>
    <xf numFmtId="164" fontId="19" fillId="0" borderId="2" xfId="0" applyNumberFormat="1" applyFont="1" applyFill="1" applyBorder="1"/>
    <xf numFmtId="164" fontId="18" fillId="0" borderId="2" xfId="0" applyNumberFormat="1" applyFont="1" applyFill="1" applyBorder="1"/>
    <xf numFmtId="166" fontId="18" fillId="0" borderId="2" xfId="0" applyNumberFormat="1" applyFont="1" applyFill="1" applyBorder="1" applyAlignment="1">
      <alignment wrapText="1"/>
    </xf>
    <xf numFmtId="166" fontId="18" fillId="0" borderId="2" xfId="0" applyNumberFormat="1" applyFont="1" applyFill="1" applyBorder="1"/>
    <xf numFmtId="165" fontId="19" fillId="0" borderId="2" xfId="0" applyNumberFormat="1" applyFont="1" applyFill="1" applyBorder="1"/>
    <xf numFmtId="166" fontId="19" fillId="0" borderId="2" xfId="0" applyNumberFormat="1" applyFont="1" applyFill="1" applyBorder="1"/>
    <xf numFmtId="0" fontId="19" fillId="0" borderId="2" xfId="0" applyFont="1" applyFill="1" applyBorder="1" applyAlignment="1">
      <alignment vertical="center"/>
    </xf>
    <xf numFmtId="0" fontId="23" fillId="0" borderId="0" xfId="0" applyFont="1"/>
    <xf numFmtId="0" fontId="19" fillId="0" borderId="0" xfId="0" applyFont="1" applyBorder="1"/>
    <xf numFmtId="0" fontId="19" fillId="0" borderId="3" xfId="0" applyFont="1" applyBorder="1" applyAlignment="1">
      <alignment wrapText="1"/>
    </xf>
    <xf numFmtId="167" fontId="19" fillId="0" borderId="2" xfId="0" applyNumberFormat="1" applyFont="1" applyFill="1" applyBorder="1"/>
    <xf numFmtId="0" fontId="0" fillId="0" borderId="2" xfId="0" applyBorder="1" applyAlignment="1"/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Alignment="1"/>
  </cellXfs>
  <cellStyles count="15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view="pageBreakPreview" zoomScale="86" zoomScaleNormal="87" zoomScaleSheetLayoutView="86" workbookViewId="0">
      <selection activeCell="C1" sqref="C1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18.42578125" style="8" customWidth="1"/>
    <col min="5" max="5" width="15" style="7" customWidth="1"/>
    <col min="6" max="6" width="14.28515625" style="7" customWidth="1"/>
    <col min="7" max="7" width="16" style="7" customWidth="1"/>
    <col min="8" max="8" width="9.140625" hidden="1" customWidth="1"/>
  </cols>
  <sheetData>
    <row r="1" spans="1:10" ht="76.5" customHeight="1">
      <c r="E1" s="54" t="s">
        <v>94</v>
      </c>
      <c r="F1" s="55"/>
      <c r="G1" s="55"/>
    </row>
    <row r="3" spans="1:10" ht="23.25">
      <c r="A3" s="3" t="s">
        <v>21</v>
      </c>
      <c r="B3" s="56" t="s">
        <v>76</v>
      </c>
      <c r="C3" s="56"/>
      <c r="D3" s="56"/>
      <c r="E3" s="56"/>
      <c r="F3" s="56"/>
      <c r="G3" s="56"/>
      <c r="H3" s="4"/>
      <c r="I3" s="4"/>
      <c r="J3" s="4"/>
    </row>
    <row r="4" spans="1:10" ht="18.75">
      <c r="A4" s="1"/>
      <c r="B4" s="56" t="s">
        <v>69</v>
      </c>
      <c r="C4" s="56"/>
      <c r="D4" s="56"/>
      <c r="E4" s="56"/>
      <c r="F4" s="56"/>
      <c r="G4" s="56"/>
      <c r="H4" s="1"/>
      <c r="I4" s="1"/>
      <c r="J4" s="1"/>
    </row>
    <row r="5" spans="1:10" ht="18.75">
      <c r="A5" s="1"/>
      <c r="B5" s="56" t="s">
        <v>86</v>
      </c>
      <c r="C5" s="56"/>
      <c r="D5" s="56"/>
      <c r="E5" s="56"/>
      <c r="F5" s="56"/>
      <c r="G5" s="56"/>
      <c r="H5" s="1"/>
      <c r="I5" s="1"/>
      <c r="J5" s="1"/>
    </row>
    <row r="6" spans="1:10" ht="18.75">
      <c r="A6" s="5" t="s">
        <v>23</v>
      </c>
      <c r="B6" s="56" t="s">
        <v>70</v>
      </c>
      <c r="C6" s="56"/>
      <c r="D6" s="56"/>
      <c r="E6" s="56"/>
      <c r="F6" s="56"/>
      <c r="G6" s="56"/>
      <c r="H6" s="4"/>
      <c r="I6" s="4"/>
      <c r="J6" s="4"/>
    </row>
    <row r="7" spans="1:10">
      <c r="G7" s="17" t="s">
        <v>67</v>
      </c>
    </row>
    <row r="8" spans="1:10" ht="15.75" customHeight="1">
      <c r="A8" s="48"/>
      <c r="B8" s="49" t="s">
        <v>0</v>
      </c>
      <c r="C8" s="51" t="s">
        <v>24</v>
      </c>
      <c r="D8" s="62" t="s">
        <v>73</v>
      </c>
      <c r="E8" s="57" t="s">
        <v>71</v>
      </c>
      <c r="F8" s="57" t="s">
        <v>72</v>
      </c>
      <c r="G8" s="58" t="s">
        <v>83</v>
      </c>
      <c r="H8" s="2"/>
    </row>
    <row r="9" spans="1:10" ht="62.25" customHeight="1">
      <c r="A9" s="48"/>
      <c r="B9" s="50"/>
      <c r="C9" s="52"/>
      <c r="D9" s="63"/>
      <c r="E9" s="57"/>
      <c r="F9" s="57"/>
      <c r="G9" s="59"/>
    </row>
    <row r="10" spans="1:10" ht="18" customHeight="1">
      <c r="A10" s="6"/>
      <c r="B10" s="9"/>
      <c r="C10" s="10" t="s">
        <v>22</v>
      </c>
      <c r="D10" s="10"/>
      <c r="E10" s="11"/>
      <c r="F10" s="12"/>
      <c r="G10" s="12"/>
    </row>
    <row r="11" spans="1:10" s="19" customFormat="1">
      <c r="A11" s="13"/>
      <c r="B11" s="13">
        <v>10000000</v>
      </c>
      <c r="C11" s="14" t="s">
        <v>1</v>
      </c>
      <c r="D11" s="20">
        <f>D12+D17+D22+D26</f>
        <v>21033.858</v>
      </c>
      <c r="E11" s="20">
        <f>E12+E17+E22+E26</f>
        <v>8955.4150000000009</v>
      </c>
      <c r="F11" s="20">
        <f>F12+F17+F22+F26</f>
        <v>11276.544880000001</v>
      </c>
      <c r="G11" s="20">
        <f t="shared" ref="G11:G17" si="0">F11/E11*100</f>
        <v>125.91873051109302</v>
      </c>
    </row>
    <row r="12" spans="1:10" s="19" customFormat="1" ht="31.5">
      <c r="A12" s="13"/>
      <c r="B12" s="13">
        <v>11000000</v>
      </c>
      <c r="C12" s="14" t="s">
        <v>2</v>
      </c>
      <c r="D12" s="20">
        <f>D13</f>
        <v>11070.838</v>
      </c>
      <c r="E12" s="20">
        <f>E13</f>
        <v>4857.1720000000005</v>
      </c>
      <c r="F12" s="20">
        <f>F13</f>
        <v>5338.8188300000002</v>
      </c>
      <c r="G12" s="20">
        <f t="shared" si="0"/>
        <v>109.91619876751327</v>
      </c>
    </row>
    <row r="13" spans="1:10" s="19" customFormat="1">
      <c r="A13" s="13"/>
      <c r="B13" s="13">
        <v>11010000</v>
      </c>
      <c r="C13" s="14" t="s">
        <v>3</v>
      </c>
      <c r="D13" s="20">
        <f>SUM(D14:D16)</f>
        <v>11070.838</v>
      </c>
      <c r="E13" s="20">
        <f>SUM(E14:E16)</f>
        <v>4857.1720000000005</v>
      </c>
      <c r="F13" s="20">
        <f>SUM(F14:F16)</f>
        <v>5338.8188300000002</v>
      </c>
      <c r="G13" s="20">
        <f t="shared" si="0"/>
        <v>109.91619876751327</v>
      </c>
    </row>
    <row r="14" spans="1:10" s="7" customFormat="1" ht="31.5">
      <c r="A14" s="15"/>
      <c r="B14" s="34">
        <v>11010100</v>
      </c>
      <c r="C14" s="35" t="s">
        <v>4</v>
      </c>
      <c r="D14" s="36">
        <v>9477.2029999999995</v>
      </c>
      <c r="E14" s="37">
        <v>4631.2190000000001</v>
      </c>
      <c r="F14" s="37">
        <v>4970.5695100000003</v>
      </c>
      <c r="G14" s="37">
        <f t="shared" si="0"/>
        <v>107.32745547122691</v>
      </c>
    </row>
    <row r="15" spans="1:10" s="7" customFormat="1" ht="31.5">
      <c r="A15" s="15"/>
      <c r="B15" s="34">
        <v>11010400</v>
      </c>
      <c r="C15" s="35" t="s">
        <v>5</v>
      </c>
      <c r="D15" s="36">
        <v>1350.3610000000001</v>
      </c>
      <c r="E15" s="37">
        <v>159.93299999999999</v>
      </c>
      <c r="F15" s="37">
        <v>332.06724000000003</v>
      </c>
      <c r="G15" s="37">
        <f t="shared" si="0"/>
        <v>207.62896963103304</v>
      </c>
    </row>
    <row r="16" spans="1:10" s="7" customFormat="1" ht="31.5">
      <c r="A16" s="15"/>
      <c r="B16" s="15">
        <v>11010500</v>
      </c>
      <c r="C16" s="16" t="s">
        <v>6</v>
      </c>
      <c r="D16" s="28">
        <v>243.274</v>
      </c>
      <c r="E16" s="37">
        <v>66.02</v>
      </c>
      <c r="F16" s="37">
        <v>36.182079999999999</v>
      </c>
      <c r="G16" s="21">
        <f t="shared" si="0"/>
        <v>54.804725840654342</v>
      </c>
    </row>
    <row r="17" spans="1:7" s="19" customFormat="1">
      <c r="A17" s="13"/>
      <c r="B17" s="13">
        <v>13000000</v>
      </c>
      <c r="C17" s="14" t="s">
        <v>44</v>
      </c>
      <c r="D17" s="20">
        <f>D18+D20</f>
        <v>7.6920000000000002</v>
      </c>
      <c r="E17" s="20">
        <f t="shared" ref="E17:F17" si="1">E18+E20</f>
        <v>3.8460000000000001</v>
      </c>
      <c r="F17" s="20">
        <f t="shared" si="1"/>
        <v>1.32023</v>
      </c>
      <c r="G17" s="20">
        <f t="shared" si="0"/>
        <v>34.327353094123765</v>
      </c>
    </row>
    <row r="18" spans="1:7" s="19" customFormat="1">
      <c r="A18" s="13"/>
      <c r="B18" s="13">
        <v>13010000</v>
      </c>
      <c r="C18" s="14" t="s">
        <v>42</v>
      </c>
      <c r="D18" s="20">
        <f>D19</f>
        <v>5.43</v>
      </c>
      <c r="E18" s="20">
        <f>E19</f>
        <v>2.714</v>
      </c>
      <c r="F18" s="20">
        <f>F19</f>
        <v>2.9080000000000002E-2</v>
      </c>
      <c r="G18" s="20">
        <f t="shared" ref="G18:G25" si="2">F18/E18*100</f>
        <v>1.0714812085482683</v>
      </c>
    </row>
    <row r="19" spans="1:7" s="7" customFormat="1" ht="47.25">
      <c r="A19" s="15"/>
      <c r="B19" s="15">
        <v>13010200</v>
      </c>
      <c r="C19" s="16" t="s">
        <v>43</v>
      </c>
      <c r="D19" s="28">
        <v>5.43</v>
      </c>
      <c r="E19" s="37">
        <v>2.714</v>
      </c>
      <c r="F19" s="37">
        <v>2.9080000000000002E-2</v>
      </c>
      <c r="G19" s="20">
        <f t="shared" si="2"/>
        <v>1.0714812085482683</v>
      </c>
    </row>
    <row r="20" spans="1:7" s="19" customFormat="1">
      <c r="A20" s="13"/>
      <c r="B20" s="13">
        <v>13030000</v>
      </c>
      <c r="C20" s="14" t="s">
        <v>45</v>
      </c>
      <c r="D20" s="20">
        <v>2.262</v>
      </c>
      <c r="E20" s="25">
        <f>E21</f>
        <v>1.1319999999999999</v>
      </c>
      <c r="F20" s="20">
        <f>F21</f>
        <v>1.29115</v>
      </c>
      <c r="G20" s="20">
        <f t="shared" si="2"/>
        <v>114.05918727915196</v>
      </c>
    </row>
    <row r="21" spans="1:7" s="7" customFormat="1" ht="31.5">
      <c r="A21" s="15"/>
      <c r="B21" s="15">
        <v>13030100</v>
      </c>
      <c r="C21" s="16" t="s">
        <v>39</v>
      </c>
      <c r="D21" s="28">
        <v>2.262</v>
      </c>
      <c r="E21" s="41">
        <v>1.1319999999999999</v>
      </c>
      <c r="F21" s="37">
        <v>1.29115</v>
      </c>
      <c r="G21" s="20">
        <f t="shared" si="2"/>
        <v>114.05918727915196</v>
      </c>
    </row>
    <row r="22" spans="1:7" s="19" customFormat="1">
      <c r="A22" s="13"/>
      <c r="B22" s="13">
        <v>14000000</v>
      </c>
      <c r="C22" s="14" t="s">
        <v>7</v>
      </c>
      <c r="D22" s="20">
        <f>D23</f>
        <v>41.537999999999997</v>
      </c>
      <c r="E22" s="20">
        <f>E23</f>
        <v>20.768999999999998</v>
      </c>
      <c r="F22" s="20">
        <f>F23</f>
        <v>20.800519999999999</v>
      </c>
      <c r="G22" s="20">
        <f t="shared" si="2"/>
        <v>100.15176464923685</v>
      </c>
    </row>
    <row r="23" spans="1:7" s="19" customFormat="1" ht="31.5">
      <c r="A23" s="13"/>
      <c r="B23" s="13">
        <v>14040000</v>
      </c>
      <c r="C23" s="14" t="s">
        <v>46</v>
      </c>
      <c r="D23" s="29">
        <f>D24+D25</f>
        <v>41.537999999999997</v>
      </c>
      <c r="E23" s="20">
        <f>E24+E25</f>
        <v>20.768999999999998</v>
      </c>
      <c r="F23" s="20">
        <f>F24+F25</f>
        <v>20.800519999999999</v>
      </c>
      <c r="G23" s="20">
        <f t="shared" si="2"/>
        <v>100.15176464923685</v>
      </c>
    </row>
    <row r="24" spans="1:7" s="7" customFormat="1" ht="63">
      <c r="A24" s="15"/>
      <c r="B24" s="15">
        <v>14040100</v>
      </c>
      <c r="C24" s="16" t="s">
        <v>80</v>
      </c>
      <c r="D24" s="28">
        <v>3</v>
      </c>
      <c r="E24" s="21">
        <v>1.5</v>
      </c>
      <c r="F24" s="21">
        <v>4.7067899999999998</v>
      </c>
      <c r="G24" s="20">
        <f t="shared" si="2"/>
        <v>313.786</v>
      </c>
    </row>
    <row r="25" spans="1:7" s="7" customFormat="1" ht="47.25">
      <c r="A25" s="15"/>
      <c r="B25" s="15">
        <v>14040200</v>
      </c>
      <c r="C25" s="16" t="s">
        <v>81</v>
      </c>
      <c r="D25" s="28">
        <v>38.537999999999997</v>
      </c>
      <c r="E25" s="37">
        <v>19.268999999999998</v>
      </c>
      <c r="F25" s="37">
        <v>16.093730000000001</v>
      </c>
      <c r="G25" s="21">
        <f t="shared" si="2"/>
        <v>83.521355545176206</v>
      </c>
    </row>
    <row r="26" spans="1:7" s="19" customFormat="1">
      <c r="A26" s="13"/>
      <c r="B26" s="13">
        <v>18000000</v>
      </c>
      <c r="C26" s="14" t="s">
        <v>47</v>
      </c>
      <c r="D26" s="20">
        <f>D27+D37</f>
        <v>9913.7900000000009</v>
      </c>
      <c r="E26" s="20">
        <f>E27+E37</f>
        <v>4073.6280000000002</v>
      </c>
      <c r="F26" s="20">
        <f>F27+F37</f>
        <v>5915.6053000000011</v>
      </c>
      <c r="G26" s="20">
        <f>F26/E26*100</f>
        <v>145.21712095458889</v>
      </c>
    </row>
    <row r="27" spans="1:7" s="19" customFormat="1">
      <c r="A27" s="13"/>
      <c r="B27" s="13">
        <v>18010000</v>
      </c>
      <c r="C27" s="14" t="s">
        <v>48</v>
      </c>
      <c r="D27" s="20">
        <f>SUM(D28:D36)</f>
        <v>4313.5380000000005</v>
      </c>
      <c r="E27" s="20">
        <f>SUM(E28:E36)</f>
        <v>1116.6759999999999</v>
      </c>
      <c r="F27" s="20">
        <f>SUM(F28:F36)</f>
        <v>1215.9013099999997</v>
      </c>
      <c r="G27" s="20">
        <f>F27/E27*100</f>
        <v>108.88577438755733</v>
      </c>
    </row>
    <row r="28" spans="1:7" s="7" customFormat="1" ht="31.5">
      <c r="A28" s="15"/>
      <c r="B28" s="15">
        <v>18010100</v>
      </c>
      <c r="C28" s="16" t="s">
        <v>49</v>
      </c>
      <c r="D28" s="28">
        <v>24.31</v>
      </c>
      <c r="E28" s="37">
        <v>12.154999999999999</v>
      </c>
      <c r="F28" s="37">
        <v>8.3610199999999999</v>
      </c>
      <c r="G28" s="20">
        <f>F28/E28*100</f>
        <v>68.786672151378042</v>
      </c>
    </row>
    <row r="29" spans="1:7" s="7" customFormat="1" ht="31.5">
      <c r="A29" s="15"/>
      <c r="B29" s="15">
        <v>18010200</v>
      </c>
      <c r="C29" s="16" t="s">
        <v>50</v>
      </c>
      <c r="D29" s="28">
        <v>0.312</v>
      </c>
      <c r="E29" s="37">
        <v>4.7E-2</v>
      </c>
      <c r="F29" s="37">
        <v>0.13211000000000001</v>
      </c>
      <c r="G29" s="20">
        <f>F29/E29*100</f>
        <v>281.08510638297872</v>
      </c>
    </row>
    <row r="30" spans="1:7" s="7" customFormat="1" ht="31.5">
      <c r="A30" s="15"/>
      <c r="B30" s="15">
        <v>18010300</v>
      </c>
      <c r="C30" s="16" t="s">
        <v>51</v>
      </c>
      <c r="D30" s="28">
        <v>35.659999999999997</v>
      </c>
      <c r="E30" s="37">
        <v>0.64</v>
      </c>
      <c r="F30" s="37">
        <v>35.385489999999997</v>
      </c>
      <c r="G30" s="20">
        <f>F30/E30*100</f>
        <v>5528.9828124999995</v>
      </c>
    </row>
    <row r="31" spans="1:7" s="7" customFormat="1" ht="31.5">
      <c r="A31" s="15"/>
      <c r="B31" s="15">
        <v>18010400</v>
      </c>
      <c r="C31" s="16" t="s">
        <v>52</v>
      </c>
      <c r="D31" s="28">
        <v>310.721</v>
      </c>
      <c r="E31" s="41">
        <v>142.845</v>
      </c>
      <c r="F31" s="37">
        <v>116.88167</v>
      </c>
      <c r="G31" s="20">
        <f t="shared" ref="G31:G51" si="3">F31/E31*100</f>
        <v>81.824124050544299</v>
      </c>
    </row>
    <row r="32" spans="1:7" s="7" customFormat="1">
      <c r="A32" s="15"/>
      <c r="B32" s="15">
        <v>18010500</v>
      </c>
      <c r="C32" s="16" t="s">
        <v>53</v>
      </c>
      <c r="D32" s="28">
        <v>425.74400000000003</v>
      </c>
      <c r="E32" s="37">
        <v>214.404</v>
      </c>
      <c r="F32" s="37">
        <v>198.84486999999999</v>
      </c>
      <c r="G32" s="20">
        <f t="shared" si="3"/>
        <v>92.743078487341648</v>
      </c>
    </row>
    <row r="33" spans="1:8" s="7" customFormat="1">
      <c r="A33" s="15"/>
      <c r="B33" s="15">
        <v>18010600</v>
      </c>
      <c r="C33" s="16" t="s">
        <v>54</v>
      </c>
      <c r="D33" s="28">
        <v>922.35299999999995</v>
      </c>
      <c r="E33" s="37">
        <v>461.178</v>
      </c>
      <c r="F33" s="37">
        <v>483.05149999999998</v>
      </c>
      <c r="G33" s="20">
        <f t="shared" si="3"/>
        <v>104.74296258711387</v>
      </c>
    </row>
    <row r="34" spans="1:8" s="7" customFormat="1">
      <c r="A34" s="15"/>
      <c r="B34" s="15">
        <v>18010700</v>
      </c>
      <c r="C34" s="16" t="s">
        <v>55</v>
      </c>
      <c r="D34" s="28">
        <v>2147.7750000000001</v>
      </c>
      <c r="E34" s="37">
        <v>62.075000000000003</v>
      </c>
      <c r="F34" s="37">
        <v>114.90315</v>
      </c>
      <c r="G34" s="20">
        <f t="shared" si="3"/>
        <v>185.10374546919047</v>
      </c>
    </row>
    <row r="35" spans="1:8" s="7" customFormat="1">
      <c r="A35" s="15"/>
      <c r="B35" s="15">
        <v>18010900</v>
      </c>
      <c r="C35" s="16" t="s">
        <v>56</v>
      </c>
      <c r="D35" s="28">
        <v>396.66300000000001</v>
      </c>
      <c r="E35" s="37">
        <v>198.33199999999999</v>
      </c>
      <c r="F35" s="37">
        <v>220.8415</v>
      </c>
      <c r="G35" s="20">
        <f t="shared" si="3"/>
        <v>111.34940402960692</v>
      </c>
    </row>
    <row r="36" spans="1:8" s="7" customFormat="1">
      <c r="A36" s="15"/>
      <c r="B36" s="15">
        <v>18011100</v>
      </c>
      <c r="C36" s="16" t="s">
        <v>57</v>
      </c>
      <c r="D36" s="28">
        <v>50</v>
      </c>
      <c r="E36" s="37">
        <v>25</v>
      </c>
      <c r="F36" s="37">
        <v>37.5</v>
      </c>
      <c r="G36" s="20">
        <f t="shared" si="3"/>
        <v>150</v>
      </c>
    </row>
    <row r="37" spans="1:8" s="19" customFormat="1">
      <c r="A37" s="13"/>
      <c r="B37" s="13">
        <v>18050000</v>
      </c>
      <c r="C37" s="14" t="s">
        <v>8</v>
      </c>
      <c r="D37" s="20">
        <f>D39+D40+D38</f>
        <v>5600.2519999999995</v>
      </c>
      <c r="E37" s="20">
        <f t="shared" ref="E37:F37" si="4">E39+E40+E38</f>
        <v>2956.9520000000002</v>
      </c>
      <c r="F37" s="20">
        <f t="shared" si="4"/>
        <v>4699.7039900000009</v>
      </c>
      <c r="G37" s="20">
        <f t="shared" si="3"/>
        <v>158.93744605932056</v>
      </c>
    </row>
    <row r="38" spans="1:8" s="19" customFormat="1">
      <c r="A38" s="13"/>
      <c r="B38" s="15">
        <v>18050300</v>
      </c>
      <c r="C38" s="16" t="s">
        <v>82</v>
      </c>
      <c r="D38" s="21">
        <v>0</v>
      </c>
      <c r="E38" s="21">
        <v>0</v>
      </c>
      <c r="F38" s="21">
        <v>84.573499999999996</v>
      </c>
      <c r="G38" s="21">
        <v>0</v>
      </c>
    </row>
    <row r="39" spans="1:8" s="7" customFormat="1">
      <c r="A39" s="15"/>
      <c r="B39" s="15">
        <v>18050400</v>
      </c>
      <c r="C39" s="16" t="s">
        <v>9</v>
      </c>
      <c r="D39" s="28">
        <v>2045.8019999999999</v>
      </c>
      <c r="E39" s="37">
        <v>1470.8209999999999</v>
      </c>
      <c r="F39" s="37">
        <v>2045.74675</v>
      </c>
      <c r="G39" s="20">
        <f t="shared" si="3"/>
        <v>139.08876403042927</v>
      </c>
    </row>
    <row r="40" spans="1:8" s="7" customFormat="1" ht="47.25">
      <c r="A40" s="15"/>
      <c r="B40" s="18">
        <v>18050500</v>
      </c>
      <c r="C40" s="16" t="s">
        <v>58</v>
      </c>
      <c r="D40" s="28">
        <v>3554.45</v>
      </c>
      <c r="E40" s="37">
        <v>1486.1310000000001</v>
      </c>
      <c r="F40" s="37">
        <v>2569.3837400000002</v>
      </c>
      <c r="G40" s="20">
        <f t="shared" si="3"/>
        <v>172.89079764839036</v>
      </c>
    </row>
    <row r="41" spans="1:8" s="19" customFormat="1">
      <c r="A41" s="13"/>
      <c r="B41" s="13">
        <v>20000000</v>
      </c>
      <c r="C41" s="14" t="s">
        <v>11</v>
      </c>
      <c r="D41" s="20">
        <f>D44+D52+D42</f>
        <v>31.13</v>
      </c>
      <c r="E41" s="20">
        <f t="shared" ref="E41:G41" si="5">E44+E52+E42</f>
        <v>15.615</v>
      </c>
      <c r="F41" s="20">
        <f t="shared" si="5"/>
        <v>88.940449999999998</v>
      </c>
      <c r="G41" s="20">
        <f t="shared" si="5"/>
        <v>543.13072520325204</v>
      </c>
    </row>
    <row r="42" spans="1:8" s="19" customFormat="1">
      <c r="A42" s="13"/>
      <c r="B42" s="13">
        <v>21000000</v>
      </c>
      <c r="C42" s="14" t="s">
        <v>75</v>
      </c>
      <c r="D42" s="20">
        <f>D43</f>
        <v>0</v>
      </c>
      <c r="E42" s="20">
        <f t="shared" ref="E42:G42" si="6">E43</f>
        <v>0</v>
      </c>
      <c r="F42" s="20">
        <f t="shared" si="6"/>
        <v>1.7</v>
      </c>
      <c r="G42" s="20">
        <f t="shared" si="6"/>
        <v>0</v>
      </c>
    </row>
    <row r="43" spans="1:8" s="19" customFormat="1">
      <c r="A43" s="13"/>
      <c r="B43" s="15">
        <v>21081100</v>
      </c>
      <c r="C43" s="16" t="s">
        <v>87</v>
      </c>
      <c r="D43" s="21">
        <v>0</v>
      </c>
      <c r="E43" s="21">
        <v>0</v>
      </c>
      <c r="F43" s="21">
        <v>1.7</v>
      </c>
      <c r="G43" s="20">
        <v>0</v>
      </c>
    </row>
    <row r="44" spans="1:8" s="19" customFormat="1" ht="31.5">
      <c r="A44" s="13"/>
      <c r="B44" s="13">
        <v>22000000</v>
      </c>
      <c r="C44" s="14" t="s">
        <v>12</v>
      </c>
      <c r="D44" s="29">
        <f>D45+D49+D46</f>
        <v>31.13</v>
      </c>
      <c r="E44" s="29">
        <f t="shared" ref="E44:G44" si="7">E45+E49+E46</f>
        <v>15.615</v>
      </c>
      <c r="F44" s="29">
        <f>F45+F49</f>
        <v>75.429779999999994</v>
      </c>
      <c r="G44" s="29">
        <f t="shared" si="7"/>
        <v>543.13072520325204</v>
      </c>
      <c r="H44" s="29"/>
    </row>
    <row r="45" spans="1:8" s="19" customFormat="1">
      <c r="A45" s="13"/>
      <c r="B45" s="13">
        <v>22010000</v>
      </c>
      <c r="C45" s="14" t="s">
        <v>13</v>
      </c>
      <c r="D45" s="29">
        <f>D47+D48</f>
        <v>30</v>
      </c>
      <c r="E45" s="29">
        <f>E47+E48+E46</f>
        <v>15</v>
      </c>
      <c r="F45" s="29">
        <f>F47+F48+F46</f>
        <v>75.171559999999999</v>
      </c>
      <c r="G45" s="20">
        <f>F45/E45*100</f>
        <v>501.14373333333333</v>
      </c>
    </row>
    <row r="46" spans="1:8" s="19" customFormat="1" ht="31.5">
      <c r="A46" s="13"/>
      <c r="B46" s="15">
        <v>22010300</v>
      </c>
      <c r="C46" s="16" t="s">
        <v>88</v>
      </c>
      <c r="D46" s="28">
        <v>0</v>
      </c>
      <c r="E46" s="28">
        <v>0</v>
      </c>
      <c r="F46" s="28">
        <v>0.81</v>
      </c>
      <c r="G46" s="21">
        <v>0</v>
      </c>
    </row>
    <row r="47" spans="1:8" s="7" customFormat="1">
      <c r="A47" s="15"/>
      <c r="B47" s="15">
        <v>22012500</v>
      </c>
      <c r="C47" s="16" t="s">
        <v>14</v>
      </c>
      <c r="D47" s="28">
        <v>15</v>
      </c>
      <c r="E47" s="37">
        <v>7.5</v>
      </c>
      <c r="F47" s="37">
        <v>36.121560000000002</v>
      </c>
      <c r="G47" s="20">
        <f t="shared" si="3"/>
        <v>481.62080000000003</v>
      </c>
    </row>
    <row r="48" spans="1:8" s="7" customFormat="1" ht="31.5">
      <c r="A48" s="15"/>
      <c r="B48" s="43">
        <v>22012600</v>
      </c>
      <c r="C48" s="16" t="s">
        <v>85</v>
      </c>
      <c r="D48" s="28">
        <v>15</v>
      </c>
      <c r="E48" s="37">
        <v>7.5</v>
      </c>
      <c r="F48" s="37">
        <v>38.24</v>
      </c>
      <c r="G48" s="20">
        <f t="shared" si="3"/>
        <v>509.86666666666673</v>
      </c>
    </row>
    <row r="49" spans="1:7" s="19" customFormat="1">
      <c r="A49" s="13"/>
      <c r="B49" s="13">
        <v>22090000</v>
      </c>
      <c r="C49" s="14" t="s">
        <v>15</v>
      </c>
      <c r="D49" s="29">
        <f>D50+D51</f>
        <v>1.1300000000000001</v>
      </c>
      <c r="E49" s="29">
        <f t="shared" ref="E49:F49" si="8">E50+E51</f>
        <v>0.61499999999999999</v>
      </c>
      <c r="F49" s="29">
        <f t="shared" si="8"/>
        <v>0.25822000000000001</v>
      </c>
      <c r="G49" s="20">
        <f t="shared" si="3"/>
        <v>41.986991869918697</v>
      </c>
    </row>
    <row r="50" spans="1:7" s="7" customFormat="1" ht="31.5">
      <c r="A50" s="15"/>
      <c r="B50" s="15">
        <v>22090100</v>
      </c>
      <c r="C50" s="16" t="s">
        <v>16</v>
      </c>
      <c r="D50" s="28">
        <v>0.03</v>
      </c>
      <c r="E50" s="42">
        <v>1.4999999999999999E-2</v>
      </c>
      <c r="F50" s="47">
        <v>1.6660000000000001E-2</v>
      </c>
      <c r="G50" s="20">
        <f t="shared" si="3"/>
        <v>111.06666666666666</v>
      </c>
    </row>
    <row r="51" spans="1:7" s="7" customFormat="1" ht="31.5">
      <c r="A51" s="15"/>
      <c r="B51" s="15">
        <v>22090400</v>
      </c>
      <c r="C51" s="16" t="s">
        <v>17</v>
      </c>
      <c r="D51" s="28">
        <v>1.1000000000000001</v>
      </c>
      <c r="E51" s="37">
        <v>0.6</v>
      </c>
      <c r="F51" s="37">
        <v>0.24156</v>
      </c>
      <c r="G51" s="20">
        <f t="shared" si="3"/>
        <v>40.26</v>
      </c>
    </row>
    <row r="52" spans="1:7" s="19" customFormat="1">
      <c r="A52" s="13"/>
      <c r="B52" s="13">
        <v>24000000</v>
      </c>
      <c r="C52" s="14" t="s">
        <v>77</v>
      </c>
      <c r="D52" s="29">
        <v>0</v>
      </c>
      <c r="E52" s="20">
        <v>0</v>
      </c>
      <c r="F52" s="20">
        <f>F53</f>
        <v>11.81067</v>
      </c>
      <c r="G52" s="20">
        <v>0</v>
      </c>
    </row>
    <row r="53" spans="1:7" s="7" customFormat="1">
      <c r="A53" s="15"/>
      <c r="B53" s="15">
        <v>24060000</v>
      </c>
      <c r="C53" s="16" t="s">
        <v>78</v>
      </c>
      <c r="D53" s="28">
        <v>0</v>
      </c>
      <c r="E53" s="21">
        <v>0</v>
      </c>
      <c r="F53" s="21">
        <f>F54</f>
        <v>11.81067</v>
      </c>
      <c r="G53" s="20">
        <v>0</v>
      </c>
    </row>
    <row r="54" spans="1:7" s="7" customFormat="1">
      <c r="A54" s="15"/>
      <c r="B54" s="15">
        <v>24060300</v>
      </c>
      <c r="C54" s="16" t="s">
        <v>75</v>
      </c>
      <c r="D54" s="28">
        <v>0</v>
      </c>
      <c r="E54" s="37">
        <v>0</v>
      </c>
      <c r="F54" s="37">
        <v>11.81067</v>
      </c>
      <c r="G54" s="20">
        <v>0</v>
      </c>
    </row>
    <row r="55" spans="1:7" s="19" customFormat="1">
      <c r="A55" s="13"/>
      <c r="B55" s="13">
        <v>40000000</v>
      </c>
      <c r="C55" s="14" t="s">
        <v>18</v>
      </c>
      <c r="D55" s="38">
        <f>D57+D59+D61+D64</f>
        <v>22339.822539999997</v>
      </c>
      <c r="E55" s="20">
        <f>E57+E59+E61+E64</f>
        <v>12732.712539999999</v>
      </c>
      <c r="F55" s="20">
        <f>F57+F59+F61+F64</f>
        <v>11418.954539999999</v>
      </c>
      <c r="G55" s="20">
        <f>F55/E55*100</f>
        <v>89.682025759453765</v>
      </c>
    </row>
    <row r="56" spans="1:7" s="19" customFormat="1">
      <c r="A56" s="13"/>
      <c r="B56" s="13">
        <v>41000000</v>
      </c>
      <c r="C56" s="14" t="s">
        <v>19</v>
      </c>
      <c r="D56" s="39">
        <f>D57+D59+D61+D64</f>
        <v>22339.822539999997</v>
      </c>
      <c r="E56" s="29">
        <f>E57+E59+E61+E64</f>
        <v>12732.712539999999</v>
      </c>
      <c r="F56" s="20">
        <f>F57+F59+F61+F64</f>
        <v>11418.954539999999</v>
      </c>
      <c r="G56" s="20">
        <f>F56/E56*100</f>
        <v>89.682025759453765</v>
      </c>
    </row>
    <row r="57" spans="1:7" s="19" customFormat="1">
      <c r="A57" s="13"/>
      <c r="B57" s="13">
        <v>41020000</v>
      </c>
      <c r="C57" s="14" t="s">
        <v>35</v>
      </c>
      <c r="D57" s="39">
        <f>D58</f>
        <v>7585.4</v>
      </c>
      <c r="E57" s="39">
        <f t="shared" ref="E57:F57" si="9">E58</f>
        <v>3792.6</v>
      </c>
      <c r="F57" s="39">
        <f t="shared" si="9"/>
        <v>3792.6</v>
      </c>
      <c r="G57" s="20">
        <f>F57/E57*100</f>
        <v>100</v>
      </c>
    </row>
    <row r="58" spans="1:7" s="7" customFormat="1">
      <c r="A58" s="15"/>
      <c r="B58" s="15">
        <v>41020100</v>
      </c>
      <c r="C58" s="16" t="s">
        <v>59</v>
      </c>
      <c r="D58" s="36">
        <v>7585.4</v>
      </c>
      <c r="E58" s="37">
        <v>3792.6</v>
      </c>
      <c r="F58" s="37">
        <v>3792.6</v>
      </c>
      <c r="G58" s="20">
        <f>F58/E58*100</f>
        <v>100</v>
      </c>
    </row>
    <row r="59" spans="1:7" s="7" customFormat="1">
      <c r="A59" s="15"/>
      <c r="B59" s="13">
        <v>41030000</v>
      </c>
      <c r="C59" s="13" t="s">
        <v>60</v>
      </c>
      <c r="D59" s="40">
        <f>D60</f>
        <v>11675.3</v>
      </c>
      <c r="E59" s="40">
        <f t="shared" ref="E59:F59" si="10">E60</f>
        <v>7160.2</v>
      </c>
      <c r="F59" s="40">
        <f t="shared" si="10"/>
        <v>7160.2</v>
      </c>
      <c r="G59" s="20">
        <f t="shared" ref="G59:G68" si="11">F59/E59*100</f>
        <v>100</v>
      </c>
    </row>
    <row r="60" spans="1:7" s="7" customFormat="1">
      <c r="A60" s="15"/>
      <c r="B60" s="15">
        <v>41033900</v>
      </c>
      <c r="C60" s="15" t="s">
        <v>61</v>
      </c>
      <c r="D60" s="42">
        <v>11675.3</v>
      </c>
      <c r="E60" s="37">
        <v>7160.2</v>
      </c>
      <c r="F60" s="37">
        <v>7160.2</v>
      </c>
      <c r="G60" s="20">
        <f t="shared" si="11"/>
        <v>100</v>
      </c>
    </row>
    <row r="61" spans="1:7" s="7" customFormat="1">
      <c r="A61" s="15"/>
      <c r="B61" s="13">
        <v>41040000</v>
      </c>
      <c r="C61" s="14" t="s">
        <v>36</v>
      </c>
      <c r="D61" s="39">
        <f>D62+D63</f>
        <v>818.93654000000004</v>
      </c>
      <c r="E61" s="29">
        <f>E62+E63</f>
        <v>440.32453999999996</v>
      </c>
      <c r="F61" s="29">
        <f>F62+F63</f>
        <v>440.32453999999996</v>
      </c>
      <c r="G61" s="20">
        <f t="shared" si="11"/>
        <v>100</v>
      </c>
    </row>
    <row r="62" spans="1:7" s="7" customFormat="1" ht="47.25">
      <c r="A62" s="15"/>
      <c r="B62" s="18">
        <v>41040200</v>
      </c>
      <c r="C62" s="16" t="s">
        <v>37</v>
      </c>
      <c r="D62" s="36">
        <v>757.5</v>
      </c>
      <c r="E62" s="37">
        <v>378.88799999999998</v>
      </c>
      <c r="F62" s="37">
        <v>378.88799999999998</v>
      </c>
      <c r="G62" s="20">
        <f t="shared" si="11"/>
        <v>100</v>
      </c>
    </row>
    <row r="63" spans="1:7" s="7" customFormat="1">
      <c r="A63" s="15"/>
      <c r="B63" s="18">
        <v>41040400</v>
      </c>
      <c r="C63" s="16" t="s">
        <v>90</v>
      </c>
      <c r="D63" s="36">
        <v>61.436540000000001</v>
      </c>
      <c r="E63" s="37">
        <v>61.436540000000001</v>
      </c>
      <c r="F63" s="37">
        <v>61.436540000000001</v>
      </c>
      <c r="G63" s="20">
        <f t="shared" si="11"/>
        <v>100</v>
      </c>
    </row>
    <row r="64" spans="1:7" s="19" customFormat="1">
      <c r="A64" s="13"/>
      <c r="B64" s="13">
        <v>41050000</v>
      </c>
      <c r="C64" s="14" t="s">
        <v>38</v>
      </c>
      <c r="D64" s="39">
        <f>D65+D67+D68</f>
        <v>2260.1860000000001</v>
      </c>
      <c r="E64" s="39">
        <f t="shared" ref="E64:F64" si="12">E65+E67+E68</f>
        <v>1339.588</v>
      </c>
      <c r="F64" s="39">
        <f t="shared" si="12"/>
        <v>25.83</v>
      </c>
      <c r="G64" s="20">
        <f t="shared" si="11"/>
        <v>1.9282047913238995</v>
      </c>
    </row>
    <row r="65" spans="1:7" s="7" customFormat="1" ht="47.25">
      <c r="A65" s="15"/>
      <c r="B65" s="15">
        <v>41051200</v>
      </c>
      <c r="C65" s="24" t="s">
        <v>68</v>
      </c>
      <c r="D65" s="28">
        <v>20.341000000000001</v>
      </c>
      <c r="E65" s="37">
        <v>10.17</v>
      </c>
      <c r="F65" s="37">
        <v>10.17</v>
      </c>
      <c r="G65" s="20">
        <f t="shared" si="11"/>
        <v>100</v>
      </c>
    </row>
    <row r="66" spans="1:7" s="7" customFormat="1" ht="47.25" hidden="1">
      <c r="A66" s="15"/>
      <c r="B66" s="15">
        <v>41053000</v>
      </c>
      <c r="C66" s="16" t="s">
        <v>41</v>
      </c>
      <c r="D66" s="28">
        <v>181.88</v>
      </c>
      <c r="E66" s="37">
        <v>20.969000000000001</v>
      </c>
      <c r="F66" s="37">
        <v>0.96899999999999997</v>
      </c>
      <c r="G66" s="20">
        <f t="shared" si="11"/>
        <v>4.6211073489436778</v>
      </c>
    </row>
    <row r="67" spans="1:7" s="7" customFormat="1">
      <c r="A67" s="15"/>
      <c r="B67" s="15">
        <v>41053900</v>
      </c>
      <c r="C67" s="16" t="s">
        <v>40</v>
      </c>
      <c r="D67" s="28">
        <v>69.844999999999999</v>
      </c>
      <c r="E67" s="37">
        <v>27.417999999999999</v>
      </c>
      <c r="F67" s="37">
        <v>15.66</v>
      </c>
      <c r="G67" s="20">
        <f t="shared" si="11"/>
        <v>57.115763367131088</v>
      </c>
    </row>
    <row r="68" spans="1:7" s="7" customFormat="1" ht="31.5">
      <c r="A68" s="45"/>
      <c r="B68" s="15">
        <v>41059000</v>
      </c>
      <c r="C68" s="46" t="s">
        <v>89</v>
      </c>
      <c r="D68" s="28">
        <v>2170</v>
      </c>
      <c r="E68" s="37">
        <v>1302</v>
      </c>
      <c r="F68" s="37">
        <v>0</v>
      </c>
      <c r="G68" s="20">
        <f t="shared" si="11"/>
        <v>0</v>
      </c>
    </row>
    <row r="69" spans="1:7">
      <c r="B69" s="60" t="s">
        <v>20</v>
      </c>
      <c r="C69" s="61"/>
      <c r="D69" s="22">
        <f>D11+D41</f>
        <v>21064.988000000001</v>
      </c>
      <c r="E69" s="22">
        <f>E11+E41</f>
        <v>8971.0300000000007</v>
      </c>
      <c r="F69" s="22">
        <f>F11+F41</f>
        <v>11365.485330000001</v>
      </c>
      <c r="G69" s="23">
        <f>F69/E69*100</f>
        <v>126.69097450348512</v>
      </c>
    </row>
    <row r="70" spans="1:7">
      <c r="B70" s="60" t="s">
        <v>25</v>
      </c>
      <c r="C70" s="61"/>
      <c r="D70" s="22">
        <f>D69+D55</f>
        <v>43404.810539999999</v>
      </c>
      <c r="E70" s="22">
        <f>E69+E55</f>
        <v>21703.742539999999</v>
      </c>
      <c r="F70" s="22">
        <f>F69+F55</f>
        <v>22784.439870000002</v>
      </c>
      <c r="G70" s="23">
        <f>F70/E70*100</f>
        <v>104.97931325903022</v>
      </c>
    </row>
    <row r="72" spans="1:7" ht="18.75">
      <c r="B72" s="53" t="s">
        <v>93</v>
      </c>
      <c r="C72" s="53"/>
      <c r="D72" s="27"/>
      <c r="E72" s="44" t="s">
        <v>92</v>
      </c>
    </row>
  </sheetData>
  <mergeCells count="15">
    <mergeCell ref="A8:A9"/>
    <mergeCell ref="B8:B9"/>
    <mergeCell ref="C8:C9"/>
    <mergeCell ref="B72:C72"/>
    <mergeCell ref="E1:G1"/>
    <mergeCell ref="B3:G3"/>
    <mergeCell ref="B4:G4"/>
    <mergeCell ref="B6:G6"/>
    <mergeCell ref="E8:E9"/>
    <mergeCell ref="F8:F9"/>
    <mergeCell ref="G8:G9"/>
    <mergeCell ref="B5:G5"/>
    <mergeCell ref="B69:C69"/>
    <mergeCell ref="B70:C70"/>
    <mergeCell ref="D8:D9"/>
  </mergeCells>
  <pageMargins left="0.39370078740157483" right="0.19685039370078741" top="0.19685039370078741" bottom="0.19685039370078741" header="0" footer="0"/>
  <pageSetup paperSize="9" scale="48" fitToHeight="5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tabSelected="1" zoomScale="86" zoomScaleNormal="86" workbookViewId="0">
      <selection activeCell="C1" sqref="C1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20.5703125" style="8" customWidth="1"/>
    <col min="5" max="5" width="15" style="7" hidden="1" customWidth="1"/>
    <col min="6" max="6" width="14.28515625" style="7" customWidth="1"/>
    <col min="7" max="7" width="18" style="7" customWidth="1"/>
  </cols>
  <sheetData>
    <row r="1" spans="1:10" ht="121.5" customHeight="1">
      <c r="E1" s="54" t="s">
        <v>95</v>
      </c>
      <c r="F1" s="55"/>
      <c r="G1" s="55"/>
    </row>
    <row r="3" spans="1:10" ht="23.25">
      <c r="A3" s="3" t="s">
        <v>21</v>
      </c>
      <c r="B3" s="56" t="s">
        <v>76</v>
      </c>
      <c r="C3" s="56"/>
      <c r="D3" s="56"/>
      <c r="E3" s="56"/>
      <c r="F3" s="56"/>
      <c r="G3" s="56"/>
      <c r="H3" s="4"/>
      <c r="I3" s="4"/>
      <c r="J3" s="4"/>
    </row>
    <row r="4" spans="1:10" ht="18.75">
      <c r="A4" s="1"/>
      <c r="B4" s="56" t="s">
        <v>69</v>
      </c>
      <c r="C4" s="56"/>
      <c r="D4" s="56"/>
      <c r="E4" s="56"/>
      <c r="F4" s="56"/>
      <c r="G4" s="56"/>
      <c r="H4" s="1"/>
      <c r="I4" s="1"/>
      <c r="J4" s="1"/>
    </row>
    <row r="5" spans="1:10" ht="18.75">
      <c r="A5" s="1"/>
      <c r="B5" s="56" t="s">
        <v>86</v>
      </c>
      <c r="C5" s="56"/>
      <c r="D5" s="56"/>
      <c r="E5" s="56"/>
      <c r="F5" s="56"/>
      <c r="G5" s="56"/>
      <c r="H5" s="1"/>
      <c r="I5" s="1"/>
      <c r="J5" s="1"/>
    </row>
    <row r="6" spans="1:10" ht="18.75">
      <c r="A6" s="5" t="s">
        <v>23</v>
      </c>
      <c r="B6" s="56" t="s">
        <v>74</v>
      </c>
      <c r="C6" s="56"/>
      <c r="D6" s="56"/>
      <c r="E6" s="56"/>
      <c r="F6" s="56"/>
      <c r="G6" s="56"/>
      <c r="H6" s="4"/>
      <c r="I6" s="4"/>
      <c r="J6" s="4"/>
    </row>
    <row r="7" spans="1:10">
      <c r="G7" s="17" t="s">
        <v>67</v>
      </c>
    </row>
    <row r="8" spans="1:10" ht="15.75" customHeight="1">
      <c r="A8" s="48"/>
      <c r="B8" s="49" t="s">
        <v>0</v>
      </c>
      <c r="C8" s="51" t="s">
        <v>24</v>
      </c>
      <c r="D8" s="62" t="s">
        <v>73</v>
      </c>
      <c r="E8" s="62" t="s">
        <v>71</v>
      </c>
      <c r="F8" s="57" t="s">
        <v>72</v>
      </c>
      <c r="G8" s="58" t="s">
        <v>84</v>
      </c>
      <c r="H8" s="2"/>
    </row>
    <row r="9" spans="1:10" ht="79.5" customHeight="1">
      <c r="A9" s="48"/>
      <c r="B9" s="50"/>
      <c r="C9" s="52"/>
      <c r="D9" s="63"/>
      <c r="E9" s="63"/>
      <c r="F9" s="57"/>
      <c r="G9" s="59"/>
    </row>
    <row r="10" spans="1:10">
      <c r="B10" s="9"/>
      <c r="C10" s="10" t="s">
        <v>26</v>
      </c>
      <c r="D10" s="10"/>
      <c r="E10" s="11"/>
      <c r="F10" s="12"/>
      <c r="G10" s="12"/>
    </row>
    <row r="11" spans="1:10" s="32" customFormat="1">
      <c r="B11" s="13">
        <v>10000000</v>
      </c>
      <c r="C11" s="13" t="s">
        <v>1</v>
      </c>
      <c r="D11" s="20">
        <f t="shared" ref="D11:F12" si="0">D12</f>
        <v>5.0999999999999996</v>
      </c>
      <c r="E11" s="20">
        <f t="shared" si="0"/>
        <v>1.7</v>
      </c>
      <c r="F11" s="20">
        <f t="shared" si="0"/>
        <v>5.1325199999999995</v>
      </c>
      <c r="G11" s="20">
        <f>F11/D11*100</f>
        <v>100.63764705882352</v>
      </c>
    </row>
    <row r="12" spans="1:10" s="32" customFormat="1">
      <c r="B12" s="13">
        <v>19000000</v>
      </c>
      <c r="C12" s="13" t="s">
        <v>10</v>
      </c>
      <c r="D12" s="31">
        <f t="shared" si="0"/>
        <v>5.0999999999999996</v>
      </c>
      <c r="E12" s="31">
        <f t="shared" si="0"/>
        <v>1.7</v>
      </c>
      <c r="F12" s="31">
        <f t="shared" si="0"/>
        <v>5.1325199999999995</v>
      </c>
      <c r="G12" s="20">
        <f t="shared" ref="G12:G34" si="1">F12/D12*100</f>
        <v>100.63764705882352</v>
      </c>
    </row>
    <row r="13" spans="1:10">
      <c r="B13" s="15">
        <v>19010000</v>
      </c>
      <c r="C13" s="15" t="s">
        <v>27</v>
      </c>
      <c r="D13" s="30">
        <f>D14+D15</f>
        <v>5.0999999999999996</v>
      </c>
      <c r="E13" s="30">
        <f>E14+E15</f>
        <v>1.7</v>
      </c>
      <c r="F13" s="30">
        <f>F14+F15</f>
        <v>5.1325199999999995</v>
      </c>
      <c r="G13" s="20">
        <f t="shared" si="1"/>
        <v>100.63764705882352</v>
      </c>
    </row>
    <row r="14" spans="1:10" ht="47.25">
      <c r="B14" s="26">
        <v>19010100</v>
      </c>
      <c r="C14" s="16" t="s">
        <v>62</v>
      </c>
      <c r="D14" s="28">
        <v>0.35</v>
      </c>
      <c r="E14" s="21">
        <v>0.5</v>
      </c>
      <c r="F14" s="21">
        <v>0.25101000000000001</v>
      </c>
      <c r="G14" s="20">
        <f t="shared" si="1"/>
        <v>71.717142857142875</v>
      </c>
    </row>
    <row r="15" spans="1:10">
      <c r="B15" s="15">
        <v>19010200</v>
      </c>
      <c r="C15" s="16" t="s">
        <v>63</v>
      </c>
      <c r="D15" s="28">
        <v>4.75</v>
      </c>
      <c r="E15" s="21">
        <v>1.2</v>
      </c>
      <c r="F15" s="21">
        <v>4.8815099999999996</v>
      </c>
      <c r="G15" s="20">
        <f t="shared" si="1"/>
        <v>102.76863157894735</v>
      </c>
    </row>
    <row r="16" spans="1:10" s="32" customFormat="1">
      <c r="B16" s="13">
        <v>20000000</v>
      </c>
      <c r="C16" s="13" t="s">
        <v>11</v>
      </c>
      <c r="D16" s="20">
        <f>D22+D19</f>
        <v>794.20533</v>
      </c>
      <c r="E16" s="20">
        <f t="shared" ref="E16:G16" si="2">E22+E19</f>
        <v>215.45625000000001</v>
      </c>
      <c r="F16" s="20">
        <f t="shared" si="2"/>
        <v>535.69002999999998</v>
      </c>
      <c r="G16" s="20">
        <f t="shared" si="2"/>
        <v>67.441253510600347</v>
      </c>
    </row>
    <row r="17" spans="2:7" s="32" customFormat="1" hidden="1">
      <c r="B17" s="13">
        <v>24000000</v>
      </c>
      <c r="C17" s="13" t="s">
        <v>77</v>
      </c>
      <c r="D17" s="20">
        <f>D18</f>
        <v>0</v>
      </c>
      <c r="E17" s="20">
        <f>E18</f>
        <v>0</v>
      </c>
      <c r="F17" s="20">
        <f>F18</f>
        <v>0</v>
      </c>
      <c r="G17" s="20" t="e">
        <f t="shared" si="1"/>
        <v>#DIV/0!</v>
      </c>
    </row>
    <row r="18" spans="2:7" ht="31.5" hidden="1">
      <c r="B18" s="15">
        <v>24062100</v>
      </c>
      <c r="C18" s="16" t="s">
        <v>79</v>
      </c>
      <c r="D18" s="21">
        <v>0</v>
      </c>
      <c r="E18" s="21">
        <v>0</v>
      </c>
      <c r="F18" s="21">
        <v>0</v>
      </c>
      <c r="G18" s="20" t="e">
        <f t="shared" si="1"/>
        <v>#DIV/0!</v>
      </c>
    </row>
    <row r="19" spans="2:7" s="32" customFormat="1">
      <c r="B19" s="13">
        <v>24000000</v>
      </c>
      <c r="C19" s="14" t="s">
        <v>77</v>
      </c>
      <c r="D19" s="20">
        <f>D20</f>
        <v>0</v>
      </c>
      <c r="E19" s="20">
        <f t="shared" ref="E19:F19" si="3">E20</f>
        <v>0</v>
      </c>
      <c r="F19" s="20">
        <f t="shared" si="3"/>
        <v>6.8000000000000005E-2</v>
      </c>
      <c r="G19" s="20">
        <v>0</v>
      </c>
    </row>
    <row r="20" spans="2:7" s="32" customFormat="1">
      <c r="B20" s="13">
        <v>24060000</v>
      </c>
      <c r="C20" s="14" t="s">
        <v>75</v>
      </c>
      <c r="D20" s="20">
        <f>D21</f>
        <v>0</v>
      </c>
      <c r="E20" s="20">
        <f t="shared" ref="E20:F20" si="4">E21</f>
        <v>0</v>
      </c>
      <c r="F20" s="20">
        <f t="shared" si="4"/>
        <v>6.8000000000000005E-2</v>
      </c>
      <c r="G20" s="20">
        <v>0</v>
      </c>
    </row>
    <row r="21" spans="2:7" ht="31.5">
      <c r="B21" s="15">
        <v>24062100</v>
      </c>
      <c r="C21" s="16" t="s">
        <v>79</v>
      </c>
      <c r="D21" s="21">
        <v>0</v>
      </c>
      <c r="E21" s="21"/>
      <c r="F21" s="21">
        <v>6.8000000000000005E-2</v>
      </c>
      <c r="G21" s="20">
        <v>0</v>
      </c>
    </row>
    <row r="22" spans="2:7" s="32" customFormat="1">
      <c r="B22" s="13">
        <v>25000000</v>
      </c>
      <c r="C22" s="13" t="s">
        <v>28</v>
      </c>
      <c r="D22" s="31">
        <f>D23+D26</f>
        <v>794.20533</v>
      </c>
      <c r="E22" s="31">
        <f>E23+E26</f>
        <v>215.45625000000001</v>
      </c>
      <c r="F22" s="31">
        <f>F23+F26</f>
        <v>535.62203</v>
      </c>
      <c r="G22" s="20">
        <f t="shared" si="1"/>
        <v>67.441253510600347</v>
      </c>
    </row>
    <row r="23" spans="2:7" s="32" customFormat="1" ht="31.5">
      <c r="B23" s="33">
        <v>25010000</v>
      </c>
      <c r="C23" s="14" t="s">
        <v>29</v>
      </c>
      <c r="D23" s="29">
        <f>D24+D25</f>
        <v>295.14999999999998</v>
      </c>
      <c r="E23" s="29">
        <f t="shared" ref="E23:F23" si="5">E24+E25</f>
        <v>215.45625000000001</v>
      </c>
      <c r="F23" s="29">
        <f t="shared" si="5"/>
        <v>36.566699999999997</v>
      </c>
      <c r="G23" s="20">
        <f t="shared" si="1"/>
        <v>12.389191936303574</v>
      </c>
    </row>
    <row r="24" spans="2:7" ht="31.5">
      <c r="B24" s="15">
        <v>25010100</v>
      </c>
      <c r="C24" s="16" t="s">
        <v>30</v>
      </c>
      <c r="D24" s="28">
        <v>194.31</v>
      </c>
      <c r="E24" s="21">
        <v>112.64624999999999</v>
      </c>
      <c r="F24" s="21">
        <v>0</v>
      </c>
      <c r="G24" s="20">
        <f t="shared" si="1"/>
        <v>0</v>
      </c>
    </row>
    <row r="25" spans="2:7" ht="31.5">
      <c r="B25" s="26">
        <v>25010300</v>
      </c>
      <c r="C25" s="16" t="s">
        <v>64</v>
      </c>
      <c r="D25" s="28">
        <v>100.84</v>
      </c>
      <c r="E25" s="21">
        <v>102.81</v>
      </c>
      <c r="F25" s="21">
        <v>36.566699999999997</v>
      </c>
      <c r="G25" s="20">
        <f t="shared" si="1"/>
        <v>36.262098373661239</v>
      </c>
    </row>
    <row r="26" spans="2:7" s="32" customFormat="1">
      <c r="B26" s="33">
        <v>25020000</v>
      </c>
      <c r="C26" s="14" t="s">
        <v>32</v>
      </c>
      <c r="D26" s="29">
        <f>D27</f>
        <v>499.05533000000003</v>
      </c>
      <c r="E26" s="29">
        <f t="shared" ref="E26:F26" si="6">E27</f>
        <v>0</v>
      </c>
      <c r="F26" s="29">
        <f t="shared" si="6"/>
        <v>499.05533000000003</v>
      </c>
      <c r="G26" s="20">
        <f>F26/D26*100</f>
        <v>100</v>
      </c>
    </row>
    <row r="27" spans="2:7">
      <c r="B27" s="15">
        <v>25020100</v>
      </c>
      <c r="C27" s="16" t="s">
        <v>33</v>
      </c>
      <c r="D27" s="28">
        <v>499.05533000000003</v>
      </c>
      <c r="E27" s="15"/>
      <c r="F27" s="30">
        <v>499.05533000000003</v>
      </c>
      <c r="G27" s="20">
        <f>F27/D27*100</f>
        <v>100</v>
      </c>
    </row>
    <row r="28" spans="2:7" hidden="1">
      <c r="B28" s="15">
        <v>25010400</v>
      </c>
      <c r="C28" s="15" t="s">
        <v>31</v>
      </c>
      <c r="D28" s="30"/>
      <c r="E28" s="21">
        <v>0</v>
      </c>
      <c r="F28" s="21">
        <v>0</v>
      </c>
      <c r="G28" s="20" t="e">
        <f t="shared" si="1"/>
        <v>#DIV/0!</v>
      </c>
    </row>
    <row r="29" spans="2:7" hidden="1">
      <c r="B29" s="15">
        <v>25020000</v>
      </c>
      <c r="C29" s="15" t="s">
        <v>32</v>
      </c>
      <c r="D29" s="30"/>
      <c r="E29" s="21">
        <v>0</v>
      </c>
      <c r="F29" s="21">
        <v>0</v>
      </c>
      <c r="G29" s="20" t="e">
        <f t="shared" si="1"/>
        <v>#DIV/0!</v>
      </c>
    </row>
    <row r="30" spans="2:7" hidden="1">
      <c r="B30" s="15">
        <v>25020100</v>
      </c>
      <c r="C30" s="15" t="s">
        <v>33</v>
      </c>
      <c r="D30" s="30"/>
      <c r="E30" s="21">
        <v>0</v>
      </c>
      <c r="F30" s="21">
        <v>0</v>
      </c>
      <c r="G30" s="20" t="e">
        <f t="shared" si="1"/>
        <v>#DIV/0!</v>
      </c>
    </row>
    <row r="31" spans="2:7" hidden="1">
      <c r="B31" s="15">
        <v>50000000</v>
      </c>
      <c r="C31" s="15" t="s">
        <v>65</v>
      </c>
      <c r="D31" s="30"/>
      <c r="E31" s="21">
        <v>0</v>
      </c>
      <c r="F31" s="21">
        <v>0</v>
      </c>
      <c r="G31" s="20" t="e">
        <f t="shared" si="1"/>
        <v>#DIV/0!</v>
      </c>
    </row>
    <row r="32" spans="2:7" hidden="1">
      <c r="B32" s="15">
        <v>50110000</v>
      </c>
      <c r="C32" s="15" t="s">
        <v>66</v>
      </c>
      <c r="D32" s="30"/>
      <c r="E32" s="21">
        <v>0</v>
      </c>
      <c r="F32" s="21">
        <v>0</v>
      </c>
      <c r="G32" s="20" t="e">
        <f t="shared" si="1"/>
        <v>#DIV/0!</v>
      </c>
    </row>
    <row r="33" spans="2:7">
      <c r="B33" s="60" t="s">
        <v>20</v>
      </c>
      <c r="C33" s="61"/>
      <c r="D33" s="23">
        <f>D11+D16</f>
        <v>799.30533000000003</v>
      </c>
      <c r="E33" s="23">
        <f>E11+E16</f>
        <v>217.15625</v>
      </c>
      <c r="F33" s="23">
        <f>F11+F16</f>
        <v>540.82254999999998</v>
      </c>
      <c r="G33" s="20">
        <f t="shared" si="1"/>
        <v>67.661571830129049</v>
      </c>
    </row>
    <row r="34" spans="2:7">
      <c r="B34" s="60" t="s">
        <v>34</v>
      </c>
      <c r="C34" s="61"/>
      <c r="D34" s="23">
        <f>D33</f>
        <v>799.30533000000003</v>
      </c>
      <c r="E34" s="23">
        <f>E33</f>
        <v>217.15625</v>
      </c>
      <c r="F34" s="23">
        <f>F33</f>
        <v>540.82254999999998</v>
      </c>
      <c r="G34" s="20">
        <f t="shared" si="1"/>
        <v>67.661571830129049</v>
      </c>
    </row>
    <row r="35" spans="2:7" ht="30" customHeight="1"/>
    <row r="36" spans="2:7">
      <c r="B36" s="64" t="s">
        <v>91</v>
      </c>
      <c r="C36" s="64"/>
      <c r="D36" s="65" t="s">
        <v>92</v>
      </c>
      <c r="E36" s="66"/>
      <c r="F36" s="66"/>
      <c r="G36" s="66"/>
    </row>
  </sheetData>
  <mergeCells count="16">
    <mergeCell ref="A8:A9"/>
    <mergeCell ref="B8:B9"/>
    <mergeCell ref="C8:C9"/>
    <mergeCell ref="E8:E9"/>
    <mergeCell ref="F8:F9"/>
    <mergeCell ref="B36:C36"/>
    <mergeCell ref="B33:C33"/>
    <mergeCell ref="B34:C34"/>
    <mergeCell ref="E1:G1"/>
    <mergeCell ref="B3:G3"/>
    <mergeCell ref="B4:G4"/>
    <mergeCell ref="B6:G6"/>
    <mergeCell ref="G8:G9"/>
    <mergeCell ref="B5:G5"/>
    <mergeCell ref="D8:D9"/>
    <mergeCell ref="D36:G36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1</vt:lpstr>
      <vt:lpstr>дод 2</vt:lpstr>
      <vt:lpstr>'дод 1'!Заголовки_для_печати</vt:lpstr>
      <vt:lpstr>'дод 2'!Область_печати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</cp:lastModifiedBy>
  <cp:lastPrinted>2023-08-30T13:03:27Z</cp:lastPrinted>
  <dcterms:created xsi:type="dcterms:W3CDTF">2018-01-22T06:43:42Z</dcterms:created>
  <dcterms:modified xsi:type="dcterms:W3CDTF">2023-08-30T13:04:31Z</dcterms:modified>
</cp:coreProperties>
</file>